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5" windowWidth="17265" windowHeight="9720" tabRatio="1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'List1'!$A$1:$H$749</definedName>
  </definedNames>
  <calcPr fullCalcOnLoad="1"/>
</workbook>
</file>

<file path=xl/sharedStrings.xml><?xml version="1.0" encoding="utf-8"?>
<sst xmlns="http://schemas.openxmlformats.org/spreadsheetml/2006/main" count="783" uniqueCount="385">
  <si>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</si>
  <si>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</si>
  <si>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</si>
  <si>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</si>
  <si>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</si>
  <si>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</si>
  <si>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</si>
  <si>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</si>
  <si>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</si>
  <si>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</si>
  <si>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</si>
  <si>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</si>
  <si>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</si>
  <si>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</si>
  <si>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</si>
  <si>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</si>
  <si>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</si>
  <si>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</si>
  <si>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</si>
  <si>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</si>
  <si>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</si>
  <si>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</si>
  <si>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</si>
  <si>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</si>
  <si>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</si>
  <si>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</si>
  <si>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</si>
  <si>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</si>
  <si>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</si>
  <si>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</si>
  <si>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</si>
  <si>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</si>
  <si>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</si>
  <si>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</si>
  <si>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</si>
  <si>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</si>
  <si>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</si>
  <si>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</si>
  <si>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</si>
  <si>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</si>
  <si>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</si>
  <si>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</si>
  <si>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</si>
  <si>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</si>
  <si>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</si>
  <si>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</si>
  <si>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</si>
  <si>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dary na povodně</t>
  </si>
  <si>
    <t>**</t>
  </si>
  <si>
    <t>****</t>
  </si>
  <si>
    <t>*****</t>
  </si>
  <si>
    <t>***</t>
  </si>
  <si>
    <t>Neinv. Přij. dotace od reg. orgánů(počítač)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</si>
  <si>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</si>
  <si>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</si>
  <si>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</si>
  <si>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</si>
  <si>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</si>
  <si>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</si>
  <si>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</si>
  <si>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</si>
  <si>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</si>
  <si>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</si>
  <si>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</si>
  <si>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</si>
  <si>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</si>
  <si>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</si>
  <si>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</si>
  <si>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</si>
  <si>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</si>
  <si>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</si>
  <si>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</si>
  <si>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</si>
  <si>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</si>
  <si>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</si>
  <si>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</si>
  <si>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</si>
  <si>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</si>
  <si>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</si>
  <si>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</si>
  <si>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</si>
  <si>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</si>
  <si>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</si>
  <si>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</si>
  <si>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</si>
  <si>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</si>
  <si>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>Vypořádání minulých let</t>
  </si>
  <si>
    <t>krátkodobě přijaté půjčky</t>
  </si>
  <si>
    <t>Rozpočtové výdaje údaje jsou v tisících Kč</t>
  </si>
  <si>
    <t>PŘÍJMY - v tisících Kč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</si>
  <si>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</si>
  <si>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</si>
  <si>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</si>
  <si>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</si>
  <si>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</si>
  <si>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</si>
  <si>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</si>
  <si>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</si>
  <si>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</si>
  <si>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</si>
  <si>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</si>
  <si>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Příspěvek na individuální dopravu - sociální dávky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</si>
  <si>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</si>
  <si>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</si>
  <si>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</si>
  <si>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</si>
  <si>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</si>
  <si>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</si>
  <si>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</si>
  <si>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</si>
  <si>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</si>
  <si>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</si>
  <si>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</si>
  <si>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</si>
  <si>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</si>
  <si>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</si>
  <si>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</si>
  <si>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</si>
  <si>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</si>
  <si>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</si>
  <si>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</si>
  <si>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</si>
  <si>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</si>
  <si>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</si>
  <si>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</si>
  <si>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</si>
  <si>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</si>
  <si>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</si>
  <si>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</si>
  <si>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</si>
  <si>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</si>
  <si>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</si>
  <si>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</si>
  <si>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</si>
  <si>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</si>
  <si>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</si>
  <si>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</si>
  <si>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</si>
  <si>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</si>
  <si>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</si>
  <si>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</si>
  <si>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</si>
  <si>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</si>
  <si>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</si>
  <si>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</si>
  <si>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</si>
  <si>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</si>
  <si>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</si>
  <si>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</si>
  <si>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</si>
  <si>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</si>
  <si>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</si>
  <si>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</si>
  <si>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</si>
  <si>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</si>
  <si>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</si>
  <si>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</si>
  <si>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</si>
  <si>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</si>
  <si>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</si>
  <si>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</si>
  <si>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</si>
  <si>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</si>
  <si>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</si>
  <si>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</si>
  <si>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</si>
  <si>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</si>
  <si>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</si>
  <si>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</si>
  <si>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</si>
  <si>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</si>
  <si>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</si>
  <si>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</si>
  <si>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</si>
  <si>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</si>
  <si>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</si>
  <si>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</si>
  <si>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</si>
  <si>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</si>
  <si>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</si>
  <si>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</si>
  <si>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>Nebytové hospodářství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</si>
  <si>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</si>
  <si>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</si>
  <si>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</si>
  <si>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</si>
  <si>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</si>
  <si>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</si>
  <si>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</si>
  <si>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</si>
  <si>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</si>
  <si>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</si>
  <si>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</si>
  <si>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</si>
  <si>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</si>
  <si>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</si>
  <si>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</si>
  <si>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</si>
  <si>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</si>
  <si>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</si>
  <si>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</si>
  <si>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</si>
  <si>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</si>
  <si>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</si>
  <si>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</si>
  <si>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</si>
  <si>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</si>
  <si>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</si>
  <si>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</si>
  <si>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</si>
  <si>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</si>
  <si>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</si>
  <si>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</si>
  <si>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</si>
  <si>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</si>
  <si>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</si>
  <si>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</si>
  <si>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</si>
  <si>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</si>
  <si>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</si>
  <si>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</si>
  <si>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</si>
  <si>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</si>
  <si>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</si>
  <si>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</si>
  <si>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</si>
  <si>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</si>
  <si>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</si>
  <si>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</si>
  <si>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</si>
  <si>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</si>
  <si>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</si>
  <si>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</si>
  <si>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</si>
  <si>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</si>
  <si>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</si>
  <si>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</si>
  <si>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</si>
  <si>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</si>
  <si>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</si>
  <si>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</si>
  <si>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</si>
  <si>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</si>
  <si>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</si>
  <si>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</si>
  <si>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</si>
  <si>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Poplatek z výherních hracích přístrojů</t>
  </si>
  <si>
    <t>Základní školy - přijaté pojistné náhrady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</si>
  <si>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</si>
  <si>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</si>
  <si>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</si>
  <si>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</si>
  <si>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</si>
  <si>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</si>
  <si>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</si>
  <si>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</si>
  <si>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</si>
  <si>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</si>
  <si>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</si>
  <si>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</si>
  <si>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</si>
  <si>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</si>
  <si>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</si>
  <si>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- ostatní neinv. dotace nezisk. a podob. org.</t>
  </si>
  <si>
    <t xml:space="preserve"> - drobný hmotný majetek (kontejnery)</t>
  </si>
  <si>
    <t>Volby do Parlamentu ČR</t>
  </si>
  <si>
    <t>Odvádění a čiš. odp vod (pojistné)</t>
  </si>
  <si>
    <t>Ostatní rozvoj bydlení - příjmy z úrokú</t>
  </si>
  <si>
    <t xml:space="preserve"> - opravy a udržování (chodník DB)</t>
  </si>
  <si>
    <t xml:space="preserve"> - programové vybavení</t>
  </si>
  <si>
    <t>Činnosti muzeí a galerií</t>
  </si>
  <si>
    <t xml:space="preserve">Neinv. dotace  </t>
  </si>
  <si>
    <t xml:space="preserve">Invest. přijaté dotace </t>
  </si>
  <si>
    <t xml:space="preserve"> - prodeje majetkových podílů</t>
  </si>
  <si>
    <t>odvod z výtěžku provozování loterií</t>
  </si>
  <si>
    <t>ostatní záležitosti vzdělávání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</si>
  <si>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</si>
  <si>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</si>
  <si>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</si>
  <si>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</si>
  <si>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</si>
  <si>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</si>
  <si>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</si>
  <si>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</si>
  <si>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</si>
  <si>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</si>
  <si>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</si>
  <si>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</si>
  <si>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</si>
  <si>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</si>
  <si>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</si>
  <si>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</si>
  <si>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</si>
  <si>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</si>
  <si>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</si>
  <si>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</si>
  <si>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</si>
  <si>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</si>
  <si>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</si>
  <si>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</si>
  <si>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</si>
  <si>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</si>
  <si>
    <t>lesní hospodářství (poskytnutí služeb a výrobků)</t>
  </si>
  <si>
    <t>Odvádění a čiš. odp vod (nekapitálové příspěvky a náhrady)</t>
  </si>
  <si>
    <t>Ostatní záležitosti sdělovacích prostředků</t>
  </si>
  <si>
    <t>Zálež. kultury ()</t>
  </si>
  <si>
    <t>Ostatní tělovýchovná činnost(příjmy y pronájmu)</t>
  </si>
  <si>
    <t xml:space="preserve"> - ostatní přijaté vratky transferů</t>
  </si>
  <si>
    <t>Sběr a svoz ostatních odpadů(přijaté nekapitálové příspěvky a náhrady)</t>
  </si>
  <si>
    <t>Využití a zneškodňování komun. Odpadů</t>
  </si>
  <si>
    <t xml:space="preserve"> - příjmy z poskytování stužeb a výrobků</t>
  </si>
  <si>
    <t xml:space="preserve"> - povinné poj. na veřejné soc. zab. a přísp. na st. pol. zaměstnan</t>
  </si>
  <si>
    <t xml:space="preserve"> - platy daní a poplatků státnímu rozpočtu</t>
  </si>
  <si>
    <t xml:space="preserve"> - ostatní neinvestiční výdaje j.n.</t>
  </si>
  <si>
    <t xml:space="preserve"> - nákup ostatzních služeb </t>
  </si>
  <si>
    <t xml:space="preserve"> - knihy učební pomůcky tisk</t>
  </si>
  <si>
    <t>Činost registrovaných církví a nábožen. spol.</t>
  </si>
  <si>
    <t xml:space="preserve"> - investiční transfer církvím a náboženským společnostem</t>
  </si>
  <si>
    <t xml:space="preserve"> - věcné dary </t>
  </si>
  <si>
    <t>Sportovní zařízení v majetku obce</t>
  </si>
  <si>
    <t xml:space="preserve"> - složby peněžních ústavů</t>
  </si>
  <si>
    <t xml:space="preserve"> - neinvestiční transfery ostatním sdružením</t>
  </si>
  <si>
    <t>Využití volného času dětí a mládeže</t>
  </si>
  <si>
    <t xml:space="preserve"> Pomoc zdravotně postiženým </t>
  </si>
  <si>
    <t xml:space="preserve"> - platby zaměstnanců v pracovním poměru</t>
  </si>
  <si>
    <t>Využívání a zneškodňování ostatních odpadů</t>
  </si>
  <si>
    <t xml:space="preserve"> - budovy, haly a stavby</t>
  </si>
  <si>
    <t>Ostatní nakládání s odpady</t>
  </si>
  <si>
    <t>Chráněné části přírody</t>
  </si>
  <si>
    <t xml:space="preserve"> - ochrané pomůcky</t>
  </si>
  <si>
    <t xml:space="preserve"> - prádlo, oděv a obuv</t>
  </si>
  <si>
    <t xml:space="preserve"> - ostatní osobní náklady</t>
  </si>
  <si>
    <t>Sběr a svoz komunálích odpadů</t>
  </si>
  <si>
    <t>životní prostředí - sankční poplatky</t>
  </si>
  <si>
    <t>Invest. přijaté dotace ze stát. rozpočtu</t>
  </si>
  <si>
    <t>investiční přijaté dotace ze stát. fondů</t>
  </si>
  <si>
    <t>Ost. inv. přij. dot.ze st.rozp.(přísp. UP)</t>
  </si>
  <si>
    <t>přijaté neinvestiční dary</t>
  </si>
  <si>
    <t>přijaté pojistné náhrady</t>
  </si>
  <si>
    <t xml:space="preserve"> - ostatní nedaňové příjmy</t>
  </si>
  <si>
    <t>inv dotace školní hřiště</t>
  </si>
  <si>
    <t>Neinv. přij.dot. od regionálních rad - šk. hřiště</t>
  </si>
  <si>
    <r>
      <t xml:space="preserve"> </t>
    </r>
    <r>
      <rPr>
        <sz val="10"/>
        <rFont val="Arial"/>
        <family val="2"/>
      </rPr>
      <t>- platy zaměstnanců v pracovním poměru</t>
    </r>
  </si>
  <si>
    <r>
      <t xml:space="preserve"> </t>
    </r>
    <r>
      <rPr>
        <sz val="10"/>
        <rFont val="Arial"/>
        <family val="2"/>
      </rPr>
      <t>- ostatní osobní výdaje</t>
    </r>
  </si>
  <si>
    <t xml:space="preserve"> - povinné poj. na úrazové pojištění</t>
  </si>
  <si>
    <r>
      <t xml:space="preserve"> </t>
    </r>
    <r>
      <rPr>
        <sz val="10"/>
        <rFont val="Arial"/>
        <family val="2"/>
      </rPr>
      <t>- knihy učební pomůcky tisk</t>
    </r>
  </si>
  <si>
    <r>
      <t xml:space="preserve"> </t>
    </r>
    <r>
      <rPr>
        <sz val="10"/>
        <rFont val="Arial"/>
        <family val="2"/>
      </rPr>
      <t xml:space="preserve">- drobný hmotný dlouhodobý majetek </t>
    </r>
  </si>
  <si>
    <t xml:space="preserve"> - stužby telekomunikací a radiokomunikací</t>
  </si>
  <si>
    <t xml:space="preserve"> - cestovné (tuzemské i zahraniční)</t>
  </si>
  <si>
    <t xml:space="preserve"> - povinné pojistné na soc. zab. a přísp na st. pol. zaměstnanost</t>
  </si>
  <si>
    <t xml:space="preserve"> - drobný hmotný majetek </t>
  </si>
  <si>
    <t xml:space="preserve"> - náhrady mezd v době nemoci</t>
  </si>
  <si>
    <t xml:space="preserve">návrh </t>
  </si>
  <si>
    <t>r. 2011</t>
  </si>
  <si>
    <t>činnosti muzeí a galerií (poskytování služeb - vstupné)</t>
  </si>
  <si>
    <t>Knihovna - čtenářský poplatek</t>
  </si>
  <si>
    <t>fond malých projektů</t>
  </si>
  <si>
    <t>ostatní záležitosti pozemních komunikací</t>
  </si>
  <si>
    <t>Zálež. zájmového studia</t>
  </si>
  <si>
    <t>zachování a obnova kulturních památek</t>
  </si>
  <si>
    <t>územní rozvoj</t>
  </si>
  <si>
    <t xml:space="preserve"> - příjm z prodeje zboží</t>
  </si>
  <si>
    <t>r. 2012</t>
  </si>
  <si>
    <t>ostatní zemědělská a potravinářská činnost</t>
  </si>
  <si>
    <t>rybářství</t>
  </si>
  <si>
    <t xml:space="preserve"> - platby daní a poplatků krajům obcím a st. Fondům</t>
  </si>
  <si>
    <t xml:space="preserve"> - ostat. neinf. transfery nezisk. a podob. organizacím</t>
  </si>
  <si>
    <t xml:space="preserve"> - realizované kurzové ztráty</t>
  </si>
  <si>
    <t xml:space="preserve"> - knihy,učební pomůcky a tisk</t>
  </si>
  <si>
    <t xml:space="preserve"> - povinné poj. na soc. zab. a přísp. na st. pol.zaměstnanosti</t>
  </si>
  <si>
    <t>Ostatní záležitosti vodního hospodářství</t>
  </si>
  <si>
    <t xml:space="preserve"> - budovy, haly, stavby</t>
  </si>
  <si>
    <t xml:space="preserve"> - pvinné poj. na soc. zab. a přísp. na st. pol. zaměstnan</t>
  </si>
  <si>
    <t xml:space="preserve"> - nákup kolků</t>
  </si>
  <si>
    <t xml:space="preserve"> - drobný hmotný dlouhodobí majetek</t>
  </si>
  <si>
    <t xml:space="preserve"> - platy daní a poplatků krajům, obcím a st. fondům</t>
  </si>
  <si>
    <t xml:space="preserve"> - ostatní neinvestiční transfery obyvatelstvu</t>
  </si>
  <si>
    <t xml:space="preserve"> - neinv. transf. obyvatelstvu nemající charakter daru</t>
  </si>
  <si>
    <t xml:space="preserve"> - stroje přístroje a zařízení</t>
  </si>
  <si>
    <t>Neinvestiční transfery občanským sdružením</t>
  </si>
  <si>
    <r>
      <t>ROZPOČET  r 2012</t>
    </r>
    <r>
      <rPr>
        <b/>
        <sz val="12"/>
        <rFont val="Arial"/>
        <family val="2"/>
      </rPr>
      <t xml:space="preserve">                                    </t>
    </r>
    <r>
      <rPr>
        <b/>
        <sz val="22"/>
        <rFont val="Arial"/>
        <family val="2"/>
      </rPr>
      <t xml:space="preserve">   </t>
    </r>
  </si>
  <si>
    <t>Záležitosti zájmového studia</t>
  </si>
  <si>
    <t xml:space="preserve"> - neinv. dotace zřízeným příspěvkovým organizacím</t>
  </si>
  <si>
    <t>11/2011</t>
  </si>
  <si>
    <t>skutečnost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</si>
</sst>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717DC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ashed"/>
      <bottom style="thin"/>
    </border>
    <border>
      <left style="hair"/>
      <right style="thin"/>
      <top>
        <color indexed="63"/>
      </top>
      <bottom style="dashed"/>
    </border>
    <border>
      <left style="hair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dashed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dashed"/>
    </border>
    <border>
      <left style="thin"/>
      <right style="hair"/>
      <top style="dashed"/>
      <bottom>
        <color indexed="63"/>
      </bottom>
    </border>
    <border>
      <left style="thin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4" fontId="1" fillId="33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3" borderId="53" xfId="0" applyNumberFormat="1" applyFont="1" applyFill="1" applyBorder="1" applyAlignment="1">
      <alignment/>
    </xf>
    <xf numFmtId="4" fontId="1" fillId="33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7" xfId="0" applyFont="1" applyBorder="1" applyAlignment="1">
      <alignment/>
    </xf>
    <xf numFmtId="4" fontId="0" fillId="0" borderId="68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69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0" fillId="33" borderId="72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7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42" xfId="0" applyBorder="1" applyAlignment="1" applyProtection="1">
      <alignment horizontal="center"/>
      <protection hidden="1" locked="0"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center"/>
      <protection hidden="1" locked="0"/>
    </xf>
    <xf numFmtId="0" fontId="0" fillId="0" borderId="75" xfId="0" applyBorder="1" applyAlignment="1">
      <alignment/>
    </xf>
    <xf numFmtId="0" fontId="0" fillId="0" borderId="75" xfId="0" applyBorder="1" applyAlignment="1" applyProtection="1">
      <alignment horizontal="center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>
      <alignment/>
    </xf>
    <xf numFmtId="0" fontId="0" fillId="0" borderId="78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8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>
      <alignment/>
    </xf>
    <xf numFmtId="172" fontId="1" fillId="34" borderId="41" xfId="0" applyNumberFormat="1" applyFon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1" fillId="0" borderId="81" xfId="0" applyFont="1" applyBorder="1" applyAlignment="1" applyProtection="1">
      <alignment horizontal="left"/>
      <protection hidden="1" locked="0"/>
    </xf>
    <xf numFmtId="0" fontId="1" fillId="0" borderId="22" xfId="0" applyFont="1" applyBorder="1" applyAlignment="1" applyProtection="1">
      <alignment horizontal="left"/>
      <protection hidden="1" locked="0"/>
    </xf>
    <xf numFmtId="0" fontId="0" fillId="0" borderId="82" xfId="0" applyBorder="1" applyAlignment="1" applyProtection="1">
      <alignment horizontal="left"/>
      <protection hidden="1" locked="0"/>
    </xf>
    <xf numFmtId="0" fontId="0" fillId="0" borderId="58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/>
      <protection hidden="1" locked="0"/>
    </xf>
    <xf numFmtId="0" fontId="1" fillId="0" borderId="53" xfId="0" applyFont="1" applyFill="1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 horizontal="left"/>
      <protection hidden="1" locked="0"/>
    </xf>
    <xf numFmtId="0" fontId="0" fillId="0" borderId="53" xfId="0" applyBorder="1" applyAlignment="1" applyProtection="1">
      <alignment horizontal="left"/>
      <protection hidden="1" locked="0"/>
    </xf>
    <xf numFmtId="0" fontId="1" fillId="0" borderId="63" xfId="0" applyFont="1" applyBorder="1" applyAlignment="1" applyProtection="1">
      <alignment horizontal="left"/>
      <protection hidden="1" locked="0"/>
    </xf>
    <xf numFmtId="0" fontId="1" fillId="0" borderId="53" xfId="0" applyFont="1" applyBorder="1" applyAlignment="1" applyProtection="1">
      <alignment horizontal="left"/>
      <protection hidden="1" locked="0"/>
    </xf>
    <xf numFmtId="0" fontId="0" fillId="0" borderId="51" xfId="0" applyBorder="1" applyAlignment="1" applyProtection="1">
      <alignment horizontal="left"/>
      <protection hidden="1" locked="0"/>
    </xf>
    <xf numFmtId="0" fontId="1" fillId="0" borderId="51" xfId="0" applyFont="1" applyBorder="1" applyAlignment="1" applyProtection="1">
      <alignment horizontal="left"/>
      <protection hidden="1" locked="0"/>
    </xf>
    <xf numFmtId="0" fontId="0" fillId="0" borderId="66" xfId="0" applyBorder="1" applyAlignment="1" applyProtection="1">
      <alignment horizontal="left"/>
      <protection hidden="1" locked="0"/>
    </xf>
    <xf numFmtId="0" fontId="0" fillId="0" borderId="66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0" fillId="0" borderId="57" xfId="0" applyFont="1" applyBorder="1" applyAlignment="1" applyProtection="1">
      <alignment horizontal="left"/>
      <protection hidden="1" locked="0"/>
    </xf>
    <xf numFmtId="0" fontId="1" fillId="0" borderId="57" xfId="0" applyFont="1" applyBorder="1" applyAlignment="1" applyProtection="1">
      <alignment horizontal="left"/>
      <protection hidden="1" locked="0"/>
    </xf>
    <xf numFmtId="0" fontId="0" fillId="0" borderId="57" xfId="0" applyBorder="1" applyAlignment="1" applyProtection="1">
      <alignment horizontal="left"/>
      <protection hidden="1" locked="0"/>
    </xf>
    <xf numFmtId="0" fontId="0" fillId="0" borderId="52" xfId="0" applyFill="1" applyBorder="1" applyAlignment="1" applyProtection="1">
      <alignment horizontal="left"/>
      <protection hidden="1" locked="0"/>
    </xf>
    <xf numFmtId="0" fontId="0" fillId="0" borderId="53" xfId="0" applyFill="1" applyBorder="1" applyAlignment="1" applyProtection="1">
      <alignment horizontal="left"/>
      <protection hidden="1" locked="0"/>
    </xf>
    <xf numFmtId="0" fontId="1" fillId="0" borderId="83" xfId="0" applyFont="1" applyBorder="1" applyAlignment="1">
      <alignment/>
    </xf>
    <xf numFmtId="172" fontId="0" fillId="0" borderId="25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171" fontId="1" fillId="34" borderId="17" xfId="0" applyNumberFormat="1" applyFont="1" applyFill="1" applyBorder="1" applyAlignment="1">
      <alignment/>
    </xf>
    <xf numFmtId="172" fontId="1" fillId="34" borderId="2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8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86" xfId="0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3" xfId="0" applyFill="1" applyBorder="1" applyAlignment="1">
      <alignment/>
    </xf>
    <xf numFmtId="0" fontId="1" fillId="0" borderId="85" xfId="0" applyFont="1" applyFill="1" applyBorder="1" applyAlignment="1">
      <alignment/>
    </xf>
    <xf numFmtId="0" fontId="0" fillId="0" borderId="66" xfId="0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52" xfId="0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87" xfId="0" applyFont="1" applyFill="1" applyBorder="1" applyAlignment="1">
      <alignment/>
    </xf>
    <xf numFmtId="172" fontId="0" fillId="0" borderId="25" xfId="0" applyNumberFormat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4" borderId="26" xfId="0" applyNumberFormat="1" applyFill="1" applyBorder="1" applyAlignment="1">
      <alignment/>
    </xf>
    <xf numFmtId="172" fontId="0" fillId="12" borderId="26" xfId="0" applyNumberFormat="1" applyFill="1" applyBorder="1" applyAlignment="1">
      <alignment/>
    </xf>
    <xf numFmtId="172" fontId="1" fillId="12" borderId="26" xfId="0" applyNumberFormat="1" applyFont="1" applyFill="1" applyBorder="1" applyAlignment="1">
      <alignment/>
    </xf>
    <xf numFmtId="172" fontId="1" fillId="34" borderId="67" xfId="0" applyNumberFormat="1" applyFont="1" applyFill="1" applyBorder="1" applyAlignment="1">
      <alignment/>
    </xf>
    <xf numFmtId="172" fontId="0" fillId="6" borderId="26" xfId="0" applyNumberFormat="1" applyFill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67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50" xfId="0" applyFont="1" applyFill="1" applyBorder="1" applyAlignment="1">
      <alignment horizontal="center"/>
    </xf>
    <xf numFmtId="172" fontId="0" fillId="34" borderId="88" xfId="0" applyNumberFormat="1" applyFill="1" applyBorder="1" applyAlignment="1">
      <alignment/>
    </xf>
    <xf numFmtId="172" fontId="1" fillId="34" borderId="89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34" borderId="49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44" xfId="0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34" borderId="4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72" fontId="0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1" fillId="18" borderId="18" xfId="0" applyFont="1" applyFill="1" applyBorder="1" applyAlignment="1">
      <alignment/>
    </xf>
    <xf numFmtId="0" fontId="1" fillId="18" borderId="2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42" xfId="0" applyBorder="1" applyAlignment="1">
      <alignment/>
    </xf>
    <xf numFmtId="0" fontId="0" fillId="0" borderId="6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35" borderId="44" xfId="0" applyFont="1" applyFill="1" applyBorder="1" applyAlignment="1">
      <alignment/>
    </xf>
    <xf numFmtId="172" fontId="1" fillId="35" borderId="27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172" fontId="0" fillId="37" borderId="17" xfId="0" applyNumberForma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1" fillId="6" borderId="18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172" fontId="1" fillId="6" borderId="26" xfId="0" applyNumberFormat="1" applyFont="1" applyFill="1" applyBorder="1" applyAlignment="1">
      <alignment/>
    </xf>
    <xf numFmtId="0" fontId="1" fillId="34" borderId="79" xfId="0" applyFont="1" applyFill="1" applyBorder="1" applyAlignment="1">
      <alignment/>
    </xf>
    <xf numFmtId="172" fontId="0" fillId="0" borderId="88" xfId="0" applyNumberFormat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" fillId="0" borderId="89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1" fillId="34" borderId="97" xfId="0" applyFont="1" applyFill="1" applyBorder="1" applyAlignment="1">
      <alignment/>
    </xf>
    <xf numFmtId="172" fontId="0" fillId="0" borderId="8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89" xfId="0" applyBorder="1" applyAlignment="1">
      <alignment/>
    </xf>
    <xf numFmtId="0" fontId="1" fillId="0" borderId="98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89" xfId="0" applyFont="1" applyFill="1" applyBorder="1" applyAlignment="1">
      <alignment/>
    </xf>
    <xf numFmtId="49" fontId="1" fillId="0" borderId="99" xfId="0" applyNumberFormat="1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0"/>
  <sheetViews>
    <sheetView tabSelected="1" zoomScale="175" zoomScaleNormal="175" zoomScaleSheetLayoutView="100" workbookViewId="0" topLeftCell="E1">
      <pane ySplit="2220" topLeftCell="A566" activePane="bottomLeft" state="split"/>
      <selection pane="topLeft" activeCell="A1" sqref="A1:D1"/>
      <selection pane="bottomLeft" activeCell="F580" sqref="F580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67.140625" style="0" customWidth="1"/>
    <col min="5" max="5" width="9.7109375" style="0" customWidth="1"/>
    <col min="6" max="6" width="14.421875" style="0" customWidth="1"/>
    <col min="7" max="7" width="11.28125" style="0" customWidth="1"/>
    <col min="8" max="8" width="11.00390625" style="0" customWidth="1"/>
    <col min="9" max="9" width="9.421875" style="0" customWidth="1"/>
    <col min="10" max="10" width="8.421875" style="0" customWidth="1"/>
    <col min="11" max="11" width="9.57421875" style="0" bestFit="1" customWidth="1"/>
    <col min="12" max="12" width="9.57421875" style="0" customWidth="1"/>
  </cols>
  <sheetData>
    <row r="1" spans="1:13" s="3" customFormat="1" ht="51" customHeight="1">
      <c r="A1" s="411" t="s">
        <v>380</v>
      </c>
      <c r="B1" s="412"/>
      <c r="C1" s="412"/>
      <c r="D1" s="412"/>
      <c r="E1" s="10"/>
      <c r="F1" s="10"/>
      <c r="G1" s="10"/>
      <c r="H1" s="5"/>
      <c r="I1" s="5"/>
      <c r="J1" s="5"/>
      <c r="K1" s="7"/>
      <c r="L1" s="7"/>
      <c r="M1" s="8"/>
    </row>
    <row r="2" spans="1:13" s="3" customFormat="1" ht="20.25" customHeight="1">
      <c r="A2" s="20"/>
      <c r="B2" s="10"/>
      <c r="C2" s="10"/>
      <c r="D2" s="21"/>
      <c r="E2" s="10"/>
      <c r="F2" s="10"/>
      <c r="G2" s="10"/>
      <c r="H2" s="5"/>
      <c r="I2" s="5"/>
      <c r="J2" s="5"/>
      <c r="K2" s="7"/>
      <c r="L2" s="7"/>
      <c r="M2" s="8"/>
    </row>
    <row r="3" spans="1:13" s="3" customFormat="1" ht="18" customHeight="1">
      <c r="A3" s="20"/>
      <c r="B3" s="10"/>
      <c r="C3" s="10"/>
      <c r="D3" s="9" t="s">
        <v>89</v>
      </c>
      <c r="E3" s="10"/>
      <c r="F3" s="10"/>
      <c r="G3" s="10"/>
      <c r="H3" s="5"/>
      <c r="I3" s="5"/>
      <c r="J3" s="5"/>
      <c r="K3" s="7"/>
      <c r="L3" s="7"/>
      <c r="M3" s="8"/>
    </row>
    <row r="4" spans="1:12" ht="12.75">
      <c r="A4" s="9"/>
      <c r="B4" s="9"/>
      <c r="C4" s="9"/>
      <c r="D4" s="9"/>
      <c r="E4" s="9"/>
      <c r="F4" s="9"/>
      <c r="G4" s="8"/>
      <c r="H4" s="1"/>
      <c r="I4" s="1"/>
      <c r="J4" s="2"/>
      <c r="K4" s="2"/>
      <c r="L4" s="6"/>
    </row>
    <row r="5" spans="1:7" s="3" customFormat="1" ht="12.75">
      <c r="A5" s="43" t="s">
        <v>43</v>
      </c>
      <c r="B5" s="44" t="s">
        <v>17</v>
      </c>
      <c r="C5" s="45" t="s">
        <v>34</v>
      </c>
      <c r="D5" s="251" t="s">
        <v>1</v>
      </c>
      <c r="E5" s="49" t="s">
        <v>352</v>
      </c>
      <c r="F5" s="333" t="s">
        <v>384</v>
      </c>
      <c r="G5" s="334" t="s">
        <v>352</v>
      </c>
    </row>
    <row r="6" spans="1:7" s="3" customFormat="1" ht="13.5" thickBot="1">
      <c r="A6" s="223"/>
      <c r="B6" s="224"/>
      <c r="C6" s="225"/>
      <c r="D6" s="252"/>
      <c r="E6" s="50" t="s">
        <v>353</v>
      </c>
      <c r="F6" s="402" t="s">
        <v>383</v>
      </c>
      <c r="G6" s="335" t="s">
        <v>362</v>
      </c>
    </row>
    <row r="7" spans="1:7" ht="13.5" thickTop="1">
      <c r="A7" s="226">
        <v>1</v>
      </c>
      <c r="B7" s="227"/>
      <c r="C7" s="228">
        <v>1111</v>
      </c>
      <c r="D7" s="253" t="s">
        <v>0</v>
      </c>
      <c r="E7" s="275">
        <v>1285</v>
      </c>
      <c r="F7" s="336">
        <v>1150.1</v>
      </c>
      <c r="G7" s="337">
        <v>1200</v>
      </c>
    </row>
    <row r="8" spans="1:7" ht="12.75">
      <c r="A8" s="229">
        <v>2</v>
      </c>
      <c r="B8" s="105"/>
      <c r="C8" s="230">
        <v>1112</v>
      </c>
      <c r="D8" s="254" t="s">
        <v>25</v>
      </c>
      <c r="E8" s="276">
        <v>100</v>
      </c>
      <c r="F8" s="179">
        <v>80</v>
      </c>
      <c r="G8" s="180">
        <v>100</v>
      </c>
    </row>
    <row r="9" spans="1:7" ht="12.75">
      <c r="A9" s="229">
        <v>3</v>
      </c>
      <c r="B9" s="15"/>
      <c r="C9" s="13">
        <v>1113</v>
      </c>
      <c r="D9" s="255" t="s">
        <v>26</v>
      </c>
      <c r="E9" s="276">
        <v>195</v>
      </c>
      <c r="F9" s="179">
        <v>108.5</v>
      </c>
      <c r="G9" s="180">
        <v>115</v>
      </c>
    </row>
    <row r="10" spans="1:7" ht="12.75">
      <c r="A10" s="229">
        <v>4</v>
      </c>
      <c r="B10" s="15"/>
      <c r="C10" s="13">
        <v>1121</v>
      </c>
      <c r="D10" s="255" t="s">
        <v>2</v>
      </c>
      <c r="E10" s="276">
        <v>1170</v>
      </c>
      <c r="F10" s="179">
        <v>1174.4</v>
      </c>
      <c r="G10" s="180">
        <v>1130</v>
      </c>
    </row>
    <row r="11" spans="1:7" ht="12.75">
      <c r="A11" s="229">
        <v>5</v>
      </c>
      <c r="B11" s="15"/>
      <c r="C11" s="13">
        <v>1122</v>
      </c>
      <c r="D11" s="256" t="s">
        <v>3</v>
      </c>
      <c r="E11" s="180"/>
      <c r="F11" s="179">
        <v>211.7</v>
      </c>
      <c r="G11" s="180"/>
    </row>
    <row r="12" spans="1:7" ht="12.75">
      <c r="A12" s="229">
        <v>6</v>
      </c>
      <c r="B12" s="15"/>
      <c r="C12" s="13">
        <v>1211</v>
      </c>
      <c r="D12" s="256" t="s">
        <v>4</v>
      </c>
      <c r="E12" s="276">
        <v>2760</v>
      </c>
      <c r="F12" s="179">
        <v>2595.7</v>
      </c>
      <c r="G12" s="180">
        <v>2540</v>
      </c>
    </row>
    <row r="13" spans="1:7" ht="12.75">
      <c r="A13" s="229">
        <v>7</v>
      </c>
      <c r="B13" s="15"/>
      <c r="C13" s="13">
        <v>1332</v>
      </c>
      <c r="D13" s="256" t="s">
        <v>6</v>
      </c>
      <c r="E13" s="276">
        <v>4.5</v>
      </c>
      <c r="F13" s="179">
        <v>4.5</v>
      </c>
      <c r="G13" s="180">
        <v>0</v>
      </c>
    </row>
    <row r="14" spans="1:7" ht="12.75">
      <c r="A14" s="229">
        <v>8</v>
      </c>
      <c r="B14" s="15"/>
      <c r="C14" s="13">
        <v>1334</v>
      </c>
      <c r="D14" s="256" t="s">
        <v>7</v>
      </c>
      <c r="E14" s="180"/>
      <c r="F14" s="179">
        <v>11.5</v>
      </c>
      <c r="G14" s="180"/>
    </row>
    <row r="15" spans="1:7" ht="12.75">
      <c r="A15" s="229">
        <v>9</v>
      </c>
      <c r="B15" s="15"/>
      <c r="C15" s="13">
        <v>1337</v>
      </c>
      <c r="D15" s="256" t="s">
        <v>8</v>
      </c>
      <c r="E15" s="276">
        <v>365</v>
      </c>
      <c r="F15" s="179">
        <v>392.1</v>
      </c>
      <c r="G15" s="180">
        <v>400</v>
      </c>
    </row>
    <row r="16" spans="1:7" ht="12.75">
      <c r="A16" s="229">
        <v>10</v>
      </c>
      <c r="B16" s="15"/>
      <c r="C16" s="13">
        <v>1341</v>
      </c>
      <c r="D16" s="256" t="s">
        <v>9</v>
      </c>
      <c r="E16" s="276">
        <v>19</v>
      </c>
      <c r="F16" s="179">
        <v>18.8</v>
      </c>
      <c r="G16" s="180">
        <v>19</v>
      </c>
    </row>
    <row r="17" spans="1:7" ht="12.75">
      <c r="A17" s="229">
        <v>11</v>
      </c>
      <c r="B17" s="15"/>
      <c r="C17" s="13">
        <v>1342</v>
      </c>
      <c r="D17" s="256" t="s">
        <v>10</v>
      </c>
      <c r="E17" s="276">
        <v>2.5</v>
      </c>
      <c r="F17" s="179"/>
      <c r="G17" s="180">
        <v>2</v>
      </c>
    </row>
    <row r="18" spans="1:7" ht="12.75">
      <c r="A18" s="229">
        <v>12</v>
      </c>
      <c r="B18" s="15"/>
      <c r="C18" s="13">
        <v>1343</v>
      </c>
      <c r="D18" s="256" t="s">
        <v>11</v>
      </c>
      <c r="E18" s="276">
        <v>1.5</v>
      </c>
      <c r="F18" s="179">
        <v>0.7</v>
      </c>
      <c r="G18" s="180">
        <v>1.5</v>
      </c>
    </row>
    <row r="19" spans="1:7" ht="12.75">
      <c r="A19" s="229">
        <v>13</v>
      </c>
      <c r="B19" s="15"/>
      <c r="C19" s="13">
        <v>1344</v>
      </c>
      <c r="D19" s="256" t="s">
        <v>12</v>
      </c>
      <c r="E19" s="180"/>
      <c r="F19" s="179"/>
      <c r="G19" s="180"/>
    </row>
    <row r="20" spans="1:7" ht="12.75">
      <c r="A20" s="229">
        <v>14</v>
      </c>
      <c r="B20" s="15"/>
      <c r="C20" s="13">
        <v>1345</v>
      </c>
      <c r="D20" s="256" t="s">
        <v>13</v>
      </c>
      <c r="E20" s="276">
        <v>1.4</v>
      </c>
      <c r="F20" s="179"/>
      <c r="G20" s="180">
        <v>1</v>
      </c>
    </row>
    <row r="21" spans="1:7" ht="12.75">
      <c r="A21" s="229">
        <v>15</v>
      </c>
      <c r="B21" s="15"/>
      <c r="C21" s="13">
        <v>1347</v>
      </c>
      <c r="D21" s="256" t="s">
        <v>246</v>
      </c>
      <c r="E21" s="180"/>
      <c r="F21" s="179"/>
      <c r="G21" s="180"/>
    </row>
    <row r="22" spans="1:7" ht="12.75">
      <c r="A22" s="229">
        <v>16</v>
      </c>
      <c r="B22" s="15"/>
      <c r="C22" s="13">
        <v>1351</v>
      </c>
      <c r="D22" s="256" t="s">
        <v>274</v>
      </c>
      <c r="E22" s="180"/>
      <c r="F22" s="179"/>
      <c r="G22" s="180"/>
    </row>
    <row r="23" spans="1:7" ht="12.75">
      <c r="A23" s="229">
        <v>17</v>
      </c>
      <c r="B23" s="15"/>
      <c r="C23" s="13">
        <v>1361</v>
      </c>
      <c r="D23" s="256" t="s">
        <v>5</v>
      </c>
      <c r="E23" s="276">
        <v>7.5</v>
      </c>
      <c r="F23" s="179">
        <v>7.9</v>
      </c>
      <c r="G23" s="180">
        <v>7</v>
      </c>
    </row>
    <row r="24" spans="1:7" ht="12.75">
      <c r="A24" s="229">
        <v>18</v>
      </c>
      <c r="B24" s="15"/>
      <c r="C24" s="13">
        <v>1511</v>
      </c>
      <c r="D24" s="256" t="s">
        <v>14</v>
      </c>
      <c r="E24" s="276">
        <v>525</v>
      </c>
      <c r="F24" s="179">
        <v>414.4</v>
      </c>
      <c r="G24" s="180">
        <v>575</v>
      </c>
    </row>
    <row r="25" spans="1:7" ht="12" customHeight="1">
      <c r="A25" s="229">
        <v>19</v>
      </c>
      <c r="B25" s="37"/>
      <c r="C25" s="37" t="s">
        <v>42</v>
      </c>
      <c r="D25" s="257" t="s">
        <v>44</v>
      </c>
      <c r="E25" s="277">
        <f>SUM(E7:E24)</f>
        <v>6436.4</v>
      </c>
      <c r="F25" s="338">
        <f>SUM(F7:F24)</f>
        <v>6170.299999999999</v>
      </c>
      <c r="G25" s="339">
        <f>SUM(G7:G24)</f>
        <v>6090.5</v>
      </c>
    </row>
    <row r="26" spans="1:7" ht="12.75">
      <c r="A26" s="42">
        <v>20</v>
      </c>
      <c r="B26" s="28"/>
      <c r="C26" s="29">
        <v>2460</v>
      </c>
      <c r="D26" s="258" t="s">
        <v>28</v>
      </c>
      <c r="E26" s="178"/>
      <c r="F26" s="340"/>
      <c r="G26" s="341"/>
    </row>
    <row r="27" spans="1:7" ht="12.75">
      <c r="A27" s="39">
        <v>21</v>
      </c>
      <c r="B27" s="15"/>
      <c r="C27" s="13">
        <v>4111</v>
      </c>
      <c r="D27" s="256" t="s">
        <v>271</v>
      </c>
      <c r="E27" s="180"/>
      <c r="F27" s="349">
        <v>4.3</v>
      </c>
      <c r="G27" s="180"/>
    </row>
    <row r="28" spans="1:7" ht="12.75">
      <c r="A28" s="39">
        <v>22</v>
      </c>
      <c r="B28" s="15"/>
      <c r="C28" s="13">
        <v>4112</v>
      </c>
      <c r="D28" s="256" t="s">
        <v>31</v>
      </c>
      <c r="E28" s="278">
        <v>422.8</v>
      </c>
      <c r="F28" s="349">
        <v>387.2</v>
      </c>
      <c r="G28" s="278">
        <v>425.7</v>
      </c>
    </row>
    <row r="29" spans="1:7" ht="12.75">
      <c r="A29" s="39">
        <v>23</v>
      </c>
      <c r="B29" s="15"/>
      <c r="C29" s="13">
        <v>4116</v>
      </c>
      <c r="D29" s="256" t="s">
        <v>29</v>
      </c>
      <c r="E29" s="279">
        <v>2054</v>
      </c>
      <c r="F29" s="349">
        <v>2395</v>
      </c>
      <c r="G29" s="278">
        <v>2200</v>
      </c>
    </row>
    <row r="30" spans="1:7" ht="12.75">
      <c r="A30" s="39">
        <v>24</v>
      </c>
      <c r="B30" s="15"/>
      <c r="C30" s="13">
        <v>4121</v>
      </c>
      <c r="D30" s="256" t="s">
        <v>30</v>
      </c>
      <c r="E30" s="278">
        <v>614</v>
      </c>
      <c r="F30" s="349">
        <v>614</v>
      </c>
      <c r="G30" s="278">
        <v>641.2</v>
      </c>
    </row>
    <row r="31" spans="1:7" ht="12.75">
      <c r="A31" s="39">
        <v>25</v>
      </c>
      <c r="B31" s="15"/>
      <c r="C31" s="13">
        <v>4122</v>
      </c>
      <c r="D31" s="256" t="s">
        <v>77</v>
      </c>
      <c r="E31" s="180"/>
      <c r="F31" s="349">
        <v>154.2</v>
      </c>
      <c r="G31" s="180"/>
    </row>
    <row r="32" spans="1:7" ht="12.75">
      <c r="A32" s="39">
        <v>26</v>
      </c>
      <c r="B32" s="15"/>
      <c r="C32" s="13">
        <v>4123</v>
      </c>
      <c r="D32" s="259" t="s">
        <v>341</v>
      </c>
      <c r="E32" s="180"/>
      <c r="F32" s="179"/>
      <c r="G32" s="180"/>
    </row>
    <row r="33" spans="1:7" ht="12.75">
      <c r="A33" s="39">
        <v>27</v>
      </c>
      <c r="B33" s="15"/>
      <c r="C33" s="13">
        <v>4129</v>
      </c>
      <c r="D33" s="256" t="s">
        <v>52</v>
      </c>
      <c r="E33" s="180"/>
      <c r="F33" s="179"/>
      <c r="G33" s="180"/>
    </row>
    <row r="34" spans="1:7" ht="12.75">
      <c r="A34" s="39">
        <v>28</v>
      </c>
      <c r="B34" s="15"/>
      <c r="C34" s="13">
        <v>4131</v>
      </c>
      <c r="D34" s="256" t="s">
        <v>15</v>
      </c>
      <c r="E34" s="180"/>
      <c r="F34" s="179"/>
      <c r="G34" s="180"/>
    </row>
    <row r="35" spans="1:7" ht="12.75">
      <c r="A35" s="39">
        <v>29</v>
      </c>
      <c r="B35" s="15"/>
      <c r="C35" s="13">
        <v>4134</v>
      </c>
      <c r="D35" s="256" t="s">
        <v>84</v>
      </c>
      <c r="E35" s="180"/>
      <c r="F35" s="349">
        <v>76.9</v>
      </c>
      <c r="G35" s="180"/>
    </row>
    <row r="36" spans="1:7" ht="12.75">
      <c r="A36" s="39">
        <v>30</v>
      </c>
      <c r="B36" s="15"/>
      <c r="C36" s="13">
        <v>4211</v>
      </c>
      <c r="D36" s="259" t="s">
        <v>334</v>
      </c>
      <c r="E36" s="180"/>
      <c r="F36" s="179"/>
      <c r="G36" s="180"/>
    </row>
    <row r="37" spans="1:7" ht="12.75">
      <c r="A37" s="39">
        <v>31</v>
      </c>
      <c r="B37" s="15"/>
      <c r="C37" s="13">
        <v>4213</v>
      </c>
      <c r="D37" s="259" t="s">
        <v>272</v>
      </c>
      <c r="E37" s="180"/>
      <c r="F37" s="179"/>
      <c r="G37" s="180"/>
    </row>
    <row r="38" spans="1:7" ht="12.75">
      <c r="A38" s="39">
        <v>32</v>
      </c>
      <c r="B38" s="15"/>
      <c r="C38" s="13">
        <v>4213</v>
      </c>
      <c r="D38" s="259" t="s">
        <v>335</v>
      </c>
      <c r="E38" s="180"/>
      <c r="F38" s="179"/>
      <c r="G38" s="180"/>
    </row>
    <row r="39" spans="1:7" ht="12.75">
      <c r="A39" s="39">
        <v>33</v>
      </c>
      <c r="B39" s="15"/>
      <c r="C39" s="13">
        <v>4216</v>
      </c>
      <c r="D39" s="259" t="s">
        <v>336</v>
      </c>
      <c r="E39" s="180"/>
      <c r="F39" s="179"/>
      <c r="G39" s="180"/>
    </row>
    <row r="40" spans="1:7" ht="12.75">
      <c r="A40" s="39">
        <v>34</v>
      </c>
      <c r="B40" s="15"/>
      <c r="C40" s="13">
        <v>4221</v>
      </c>
      <c r="D40" s="259" t="s">
        <v>295</v>
      </c>
      <c r="E40" s="180"/>
      <c r="F40" s="179"/>
      <c r="G40" s="180"/>
    </row>
    <row r="41" spans="1:7" ht="12.75">
      <c r="A41" s="39">
        <v>35</v>
      </c>
      <c r="B41" s="15"/>
      <c r="C41" s="13">
        <v>4222</v>
      </c>
      <c r="D41" s="259" t="s">
        <v>261</v>
      </c>
      <c r="E41" s="180"/>
      <c r="F41" s="179"/>
      <c r="G41" s="180"/>
    </row>
    <row r="42" spans="1:7" ht="12.75">
      <c r="A42" s="39">
        <v>36</v>
      </c>
      <c r="B42" s="15"/>
      <c r="C42" s="13">
        <v>4223</v>
      </c>
      <c r="D42" s="259" t="s">
        <v>340</v>
      </c>
      <c r="E42" s="180"/>
      <c r="F42" s="179"/>
      <c r="G42" s="180"/>
    </row>
    <row r="43" spans="1:7" ht="12.75">
      <c r="A43" s="39">
        <v>37</v>
      </c>
      <c r="B43" s="15">
        <v>1039</v>
      </c>
      <c r="C43" s="13">
        <v>2111</v>
      </c>
      <c r="D43" s="259" t="s">
        <v>302</v>
      </c>
      <c r="E43" s="180"/>
      <c r="F43" s="349">
        <v>5.8</v>
      </c>
      <c r="G43" s="180"/>
    </row>
    <row r="44" spans="1:7" ht="12.75">
      <c r="A44" s="39">
        <v>38</v>
      </c>
      <c r="B44" s="15">
        <v>2119</v>
      </c>
      <c r="C44" s="13">
        <v>2131</v>
      </c>
      <c r="D44" s="256" t="s">
        <v>53</v>
      </c>
      <c r="E44" s="180"/>
      <c r="F44" s="179"/>
      <c r="G44" s="180"/>
    </row>
    <row r="45" spans="1:7" ht="12.75">
      <c r="A45" s="39">
        <v>39</v>
      </c>
      <c r="B45" s="15">
        <v>2119</v>
      </c>
      <c r="C45" s="13">
        <v>2343</v>
      </c>
      <c r="D45" s="256" t="s">
        <v>32</v>
      </c>
      <c r="E45" s="280">
        <v>11</v>
      </c>
      <c r="F45" s="349">
        <v>4.3</v>
      </c>
      <c r="G45" s="278">
        <v>5</v>
      </c>
    </row>
    <row r="46" spans="1:7" ht="12.75">
      <c r="A46" s="39"/>
      <c r="B46" s="15">
        <v>2219</v>
      </c>
      <c r="C46" s="13">
        <v>2324</v>
      </c>
      <c r="D46" s="259" t="s">
        <v>357</v>
      </c>
      <c r="E46" s="280"/>
      <c r="F46" s="349">
        <v>0.1</v>
      </c>
      <c r="G46" s="180"/>
    </row>
    <row r="47" spans="1:7" ht="12.75">
      <c r="A47" s="39">
        <v>40</v>
      </c>
      <c r="B47" s="15">
        <v>2310</v>
      </c>
      <c r="C47" s="13">
        <v>2111</v>
      </c>
      <c r="D47" s="256" t="s">
        <v>78</v>
      </c>
      <c r="E47" s="280">
        <v>3</v>
      </c>
      <c r="F47" s="349">
        <v>3.7</v>
      </c>
      <c r="G47" s="278">
        <v>3.5</v>
      </c>
    </row>
    <row r="48" spans="1:7" ht="12.75">
      <c r="A48" s="39">
        <v>41</v>
      </c>
      <c r="B48" s="15">
        <v>2321</v>
      </c>
      <c r="C48" s="13">
        <v>2111</v>
      </c>
      <c r="D48" s="256" t="s">
        <v>16</v>
      </c>
      <c r="E48" s="280">
        <v>800</v>
      </c>
      <c r="F48" s="349">
        <v>840.5</v>
      </c>
      <c r="G48" s="278">
        <v>840</v>
      </c>
    </row>
    <row r="49" spans="1:7" ht="12.75">
      <c r="A49" s="39">
        <v>42</v>
      </c>
      <c r="B49" s="15">
        <v>2321</v>
      </c>
      <c r="C49" s="13">
        <v>2322</v>
      </c>
      <c r="D49" s="256" t="s">
        <v>266</v>
      </c>
      <c r="E49" s="180"/>
      <c r="F49" s="179"/>
      <c r="G49" s="180"/>
    </row>
    <row r="50" spans="1:7" ht="12.75">
      <c r="A50" s="39">
        <v>43</v>
      </c>
      <c r="B50" s="15">
        <v>2321</v>
      </c>
      <c r="C50" s="13">
        <v>2324</v>
      </c>
      <c r="D50" s="259" t="s">
        <v>303</v>
      </c>
      <c r="E50" s="180"/>
      <c r="F50" s="179"/>
      <c r="G50" s="180"/>
    </row>
    <row r="51" spans="1:7" ht="12.75">
      <c r="A51" s="39">
        <v>44</v>
      </c>
      <c r="B51" s="15">
        <v>2399</v>
      </c>
      <c r="C51" s="13">
        <v>2321</v>
      </c>
      <c r="D51" s="259" t="s">
        <v>337</v>
      </c>
      <c r="E51" s="180"/>
      <c r="F51" s="179"/>
      <c r="G51" s="180"/>
    </row>
    <row r="52" spans="1:7" ht="12.75">
      <c r="A52" s="39">
        <v>45</v>
      </c>
      <c r="B52" s="15">
        <v>2399</v>
      </c>
      <c r="C52" s="13">
        <v>2322</v>
      </c>
      <c r="D52" s="259" t="s">
        <v>338</v>
      </c>
      <c r="E52" s="180"/>
      <c r="F52" s="179"/>
      <c r="G52" s="180"/>
    </row>
    <row r="53" spans="1:7" ht="12.75">
      <c r="A53" s="39">
        <v>46</v>
      </c>
      <c r="B53" s="15">
        <v>3113</v>
      </c>
      <c r="C53" s="13">
        <v>2122</v>
      </c>
      <c r="D53" s="256" t="s">
        <v>90</v>
      </c>
      <c r="E53" s="180"/>
      <c r="F53" s="179"/>
      <c r="G53" s="180"/>
    </row>
    <row r="54" spans="1:7" ht="12.75">
      <c r="A54" s="39">
        <v>47</v>
      </c>
      <c r="B54" s="15">
        <v>3113</v>
      </c>
      <c r="C54" s="13">
        <v>2322</v>
      </c>
      <c r="D54" s="256" t="s">
        <v>247</v>
      </c>
      <c r="E54" s="180"/>
      <c r="F54" s="179"/>
      <c r="G54" s="180"/>
    </row>
    <row r="55" spans="1:7" ht="12.75">
      <c r="A55" s="39">
        <v>48</v>
      </c>
      <c r="B55" s="15">
        <v>3141</v>
      </c>
      <c r="C55" s="13">
        <v>2111</v>
      </c>
      <c r="D55" s="256" t="s">
        <v>27</v>
      </c>
      <c r="E55" s="180"/>
      <c r="F55" s="179"/>
      <c r="G55" s="180"/>
    </row>
    <row r="56" spans="1:7" ht="12.75">
      <c r="A56" s="39">
        <v>49</v>
      </c>
      <c r="B56" s="15">
        <v>3143</v>
      </c>
      <c r="C56" s="13">
        <v>2111</v>
      </c>
      <c r="D56" s="256" t="s">
        <v>212</v>
      </c>
      <c r="E56" s="180"/>
      <c r="F56" s="179"/>
      <c r="G56" s="180"/>
    </row>
    <row r="57" spans="1:7" ht="12.75">
      <c r="A57" s="39"/>
      <c r="B57" s="15">
        <v>3239</v>
      </c>
      <c r="C57" s="13"/>
      <c r="D57" s="256" t="s">
        <v>358</v>
      </c>
      <c r="E57" s="180"/>
      <c r="F57" s="349">
        <v>220.8</v>
      </c>
      <c r="G57" s="278">
        <v>228.6</v>
      </c>
    </row>
    <row r="58" spans="1:7" ht="12.75">
      <c r="A58" s="39">
        <v>50</v>
      </c>
      <c r="B58" s="15">
        <v>3291</v>
      </c>
      <c r="C58" s="13">
        <v>2329</v>
      </c>
      <c r="D58" s="256" t="s">
        <v>251</v>
      </c>
      <c r="E58" s="180"/>
      <c r="F58" s="349">
        <v>0.1</v>
      </c>
      <c r="G58" s="180"/>
    </row>
    <row r="59" spans="1:7" ht="12.75">
      <c r="A59" s="39">
        <v>51</v>
      </c>
      <c r="B59" s="15">
        <v>3299</v>
      </c>
      <c r="C59" s="13">
        <v>2141</v>
      </c>
      <c r="D59" s="256" t="s">
        <v>275</v>
      </c>
      <c r="E59" s="180"/>
      <c r="F59" s="349">
        <v>210</v>
      </c>
      <c r="G59" s="278">
        <v>368</v>
      </c>
    </row>
    <row r="60" spans="1:8" ht="12.75">
      <c r="A60" s="39">
        <v>52</v>
      </c>
      <c r="B60" s="15">
        <v>3314</v>
      </c>
      <c r="C60" s="13">
        <v>2111</v>
      </c>
      <c r="D60" s="255" t="s">
        <v>355</v>
      </c>
      <c r="E60" s="279">
        <v>1</v>
      </c>
      <c r="F60" s="349">
        <v>0.7</v>
      </c>
      <c r="G60" s="278">
        <v>0</v>
      </c>
      <c r="H60" s="404">
        <v>-0.8</v>
      </c>
    </row>
    <row r="61" spans="1:7" ht="12.75">
      <c r="A61" s="39">
        <v>53</v>
      </c>
      <c r="B61" s="15">
        <v>3315</v>
      </c>
      <c r="C61" s="13">
        <v>2111</v>
      </c>
      <c r="D61" s="260" t="s">
        <v>354</v>
      </c>
      <c r="E61" s="279">
        <v>0.7</v>
      </c>
      <c r="F61" s="349">
        <v>0.4</v>
      </c>
      <c r="G61" s="278">
        <v>0.4</v>
      </c>
    </row>
    <row r="62" spans="1:7" ht="12.75">
      <c r="A62" s="39">
        <v>54</v>
      </c>
      <c r="B62" s="15">
        <v>3319</v>
      </c>
      <c r="C62" s="13">
        <v>2329</v>
      </c>
      <c r="D62" s="255" t="s">
        <v>173</v>
      </c>
      <c r="E62" s="248"/>
      <c r="F62" s="179"/>
      <c r="G62" s="180"/>
    </row>
    <row r="63" spans="1:7" ht="12.75">
      <c r="A63" s="39"/>
      <c r="B63" s="15">
        <v>3322</v>
      </c>
      <c r="C63" s="13"/>
      <c r="D63" s="255" t="s">
        <v>359</v>
      </c>
      <c r="E63" s="248"/>
      <c r="F63" s="349">
        <v>19</v>
      </c>
      <c r="G63" s="180"/>
    </row>
    <row r="64" spans="1:7" ht="12.75">
      <c r="A64" s="39">
        <v>55</v>
      </c>
      <c r="B64" s="15">
        <v>3341</v>
      </c>
      <c r="C64" s="13">
        <v>2111</v>
      </c>
      <c r="D64" s="255" t="s">
        <v>79</v>
      </c>
      <c r="E64" s="279">
        <v>2</v>
      </c>
      <c r="F64" s="349">
        <v>3.1</v>
      </c>
      <c r="G64" s="278">
        <v>3</v>
      </c>
    </row>
    <row r="65" spans="1:7" ht="12.75">
      <c r="A65" s="39">
        <v>56</v>
      </c>
      <c r="B65" s="15">
        <v>3349</v>
      </c>
      <c r="C65" s="13">
        <v>2111</v>
      </c>
      <c r="D65" s="260" t="s">
        <v>304</v>
      </c>
      <c r="E65" s="248"/>
      <c r="F65" s="179"/>
      <c r="G65" s="180"/>
    </row>
    <row r="66" spans="1:7" ht="12.75">
      <c r="A66" s="39">
        <v>57</v>
      </c>
      <c r="B66" s="15">
        <v>3392</v>
      </c>
      <c r="C66" s="13">
        <v>2132</v>
      </c>
      <c r="D66" s="255" t="s">
        <v>80</v>
      </c>
      <c r="E66" s="279">
        <v>42</v>
      </c>
      <c r="F66" s="349">
        <v>40.7</v>
      </c>
      <c r="G66" s="278">
        <v>10</v>
      </c>
    </row>
    <row r="67" spans="1:7" ht="12.75">
      <c r="A67" s="39">
        <v>58</v>
      </c>
      <c r="B67" s="15">
        <v>3399</v>
      </c>
      <c r="C67" s="13">
        <v>2111</v>
      </c>
      <c r="D67" s="260" t="s">
        <v>305</v>
      </c>
      <c r="E67" s="248"/>
      <c r="F67" s="179"/>
      <c r="G67" s="180"/>
    </row>
    <row r="68" spans="1:7" ht="12.75">
      <c r="A68" s="39">
        <v>59</v>
      </c>
      <c r="B68" s="15">
        <v>3419</v>
      </c>
      <c r="C68" s="17">
        <v>2132</v>
      </c>
      <c r="D68" s="260" t="s">
        <v>306</v>
      </c>
      <c r="E68" s="279">
        <v>65</v>
      </c>
      <c r="F68" s="179"/>
      <c r="G68" s="278">
        <v>65</v>
      </c>
    </row>
    <row r="69" spans="1:7" ht="12.75">
      <c r="A69" s="39">
        <v>60</v>
      </c>
      <c r="B69" s="30">
        <v>3421</v>
      </c>
      <c r="C69" s="31">
        <v>2321</v>
      </c>
      <c r="D69" s="261" t="s">
        <v>46</v>
      </c>
      <c r="E69" s="249"/>
      <c r="F69" s="342"/>
      <c r="G69" s="182"/>
    </row>
    <row r="70" spans="1:7" ht="12.75">
      <c r="A70" s="42">
        <v>61</v>
      </c>
      <c r="B70" s="216">
        <v>3429</v>
      </c>
      <c r="C70" s="217"/>
      <c r="D70" s="262" t="s">
        <v>119</v>
      </c>
      <c r="E70" s="247"/>
      <c r="F70" s="177"/>
      <c r="G70" s="178"/>
    </row>
    <row r="71" spans="1:7" ht="12.75">
      <c r="A71" s="39">
        <v>62</v>
      </c>
      <c r="B71" s="15">
        <v>3429</v>
      </c>
      <c r="C71" s="13">
        <v>2111</v>
      </c>
      <c r="D71" s="255" t="s">
        <v>120</v>
      </c>
      <c r="E71" s="248"/>
      <c r="F71" s="179">
        <v>144.9</v>
      </c>
      <c r="G71" s="343">
        <v>110</v>
      </c>
    </row>
    <row r="72" spans="1:7" ht="12.75">
      <c r="A72" s="39">
        <v>63</v>
      </c>
      <c r="B72" s="15">
        <v>3429</v>
      </c>
      <c r="C72" s="13">
        <v>2132</v>
      </c>
      <c r="D72" s="255" t="s">
        <v>121</v>
      </c>
      <c r="E72" s="276">
        <v>50</v>
      </c>
      <c r="F72" s="179"/>
      <c r="G72" s="180"/>
    </row>
    <row r="73" spans="1:7" ht="12.75">
      <c r="A73" s="39">
        <v>64</v>
      </c>
      <c r="B73" s="15">
        <v>3429</v>
      </c>
      <c r="C73" s="13">
        <v>2324</v>
      </c>
      <c r="D73" s="255" t="s">
        <v>225</v>
      </c>
      <c r="E73" s="248"/>
      <c r="F73" s="179"/>
      <c r="G73" s="180"/>
    </row>
    <row r="74" spans="1:7" ht="12.75">
      <c r="A74" s="39">
        <v>65</v>
      </c>
      <c r="B74" s="30">
        <v>3429</v>
      </c>
      <c r="C74" s="31" t="s">
        <v>48</v>
      </c>
      <c r="D74" s="263" t="s">
        <v>122</v>
      </c>
      <c r="E74" s="277">
        <f>SUM(E71:E73)</f>
        <v>50</v>
      </c>
      <c r="F74" s="346">
        <f>SUM(F71:F73)</f>
        <v>144.9</v>
      </c>
      <c r="G74" s="347">
        <f>SUM(G71:G73)</f>
        <v>110</v>
      </c>
    </row>
    <row r="75" spans="1:7" ht="12.75">
      <c r="A75" s="42">
        <v>66</v>
      </c>
      <c r="B75" s="28">
        <v>3511</v>
      </c>
      <c r="C75" s="29">
        <v>2132</v>
      </c>
      <c r="D75" s="264" t="s">
        <v>82</v>
      </c>
      <c r="E75" s="247"/>
      <c r="F75" s="177"/>
      <c r="G75" s="178"/>
    </row>
    <row r="76" spans="1:7" ht="12.75">
      <c r="A76" s="41">
        <v>67</v>
      </c>
      <c r="B76" s="30">
        <v>3511</v>
      </c>
      <c r="C76" s="31">
        <v>2111</v>
      </c>
      <c r="D76" s="261" t="s">
        <v>81</v>
      </c>
      <c r="E76" s="249"/>
      <c r="F76" s="342"/>
      <c r="G76" s="182"/>
    </row>
    <row r="77" spans="1:7" ht="12.75">
      <c r="A77" s="42">
        <v>68</v>
      </c>
      <c r="B77" s="28">
        <v>3612</v>
      </c>
      <c r="C77" s="29"/>
      <c r="D77" s="265" t="s">
        <v>123</v>
      </c>
      <c r="E77" s="247"/>
      <c r="F77" s="177"/>
      <c r="G77" s="178"/>
    </row>
    <row r="78" spans="1:7" ht="12.75">
      <c r="A78" s="39">
        <v>69</v>
      </c>
      <c r="B78" s="15">
        <v>3612</v>
      </c>
      <c r="C78" s="13">
        <v>2111</v>
      </c>
      <c r="D78" s="255" t="s">
        <v>124</v>
      </c>
      <c r="E78" s="248"/>
      <c r="F78" s="179">
        <v>15.1</v>
      </c>
      <c r="G78" s="180"/>
    </row>
    <row r="79" spans="1:7" ht="12.75">
      <c r="A79" s="39">
        <v>70</v>
      </c>
      <c r="B79" s="15">
        <v>3612</v>
      </c>
      <c r="C79" s="13">
        <v>2131</v>
      </c>
      <c r="D79" s="255" t="s">
        <v>125</v>
      </c>
      <c r="E79" s="276">
        <v>0.7</v>
      </c>
      <c r="F79" s="179">
        <v>0.9</v>
      </c>
      <c r="G79" s="180"/>
    </row>
    <row r="80" spans="1:7" ht="12.75">
      <c r="A80" s="39">
        <v>71</v>
      </c>
      <c r="B80" s="15">
        <v>3612</v>
      </c>
      <c r="C80" s="13">
        <v>2132</v>
      </c>
      <c r="D80" s="255" t="s">
        <v>126</v>
      </c>
      <c r="E80" s="276">
        <v>140</v>
      </c>
      <c r="F80" s="179">
        <v>178.8</v>
      </c>
      <c r="G80" s="180">
        <v>175</v>
      </c>
    </row>
    <row r="81" spans="1:7" ht="12.75">
      <c r="A81" s="39">
        <v>72</v>
      </c>
      <c r="B81" s="15">
        <v>3612</v>
      </c>
      <c r="C81" s="13">
        <v>2324</v>
      </c>
      <c r="D81" s="255" t="s">
        <v>225</v>
      </c>
      <c r="E81" s="248"/>
      <c r="F81" s="179">
        <v>5.6</v>
      </c>
      <c r="G81" s="180"/>
    </row>
    <row r="82" spans="1:7" ht="12.75">
      <c r="A82" s="39">
        <v>73</v>
      </c>
      <c r="B82" s="30">
        <v>3612</v>
      </c>
      <c r="C82" s="31" t="s">
        <v>51</v>
      </c>
      <c r="D82" s="263" t="s">
        <v>127</v>
      </c>
      <c r="E82" s="277">
        <f>SUM(E78:E81)</f>
        <v>140.7</v>
      </c>
      <c r="F82" s="346">
        <f>SUM(F78:F81)</f>
        <v>200.4</v>
      </c>
      <c r="G82" s="347">
        <f>SUM(G78:G81)</f>
        <v>175</v>
      </c>
    </row>
    <row r="83" spans="1:7" ht="12.75">
      <c r="A83" s="42">
        <v>74</v>
      </c>
      <c r="B83" s="28">
        <v>3613</v>
      </c>
      <c r="C83" s="29"/>
      <c r="D83" s="265" t="s">
        <v>128</v>
      </c>
      <c r="E83" s="247"/>
      <c r="F83" s="177"/>
      <c r="G83" s="178"/>
    </row>
    <row r="84" spans="1:7" ht="12.75">
      <c r="A84" s="39">
        <v>75</v>
      </c>
      <c r="B84" s="15">
        <v>3613</v>
      </c>
      <c r="C84" s="13">
        <v>2111</v>
      </c>
      <c r="D84" s="255" t="s">
        <v>129</v>
      </c>
      <c r="E84" s="248"/>
      <c r="F84" s="179">
        <v>46.7</v>
      </c>
      <c r="G84" s="180">
        <v>11</v>
      </c>
    </row>
    <row r="85" spans="1:7" ht="12.75">
      <c r="A85" s="39">
        <v>76</v>
      </c>
      <c r="B85" s="15">
        <v>3613</v>
      </c>
      <c r="C85" s="13">
        <v>2132</v>
      </c>
      <c r="D85" s="255" t="s">
        <v>130</v>
      </c>
      <c r="E85" s="276">
        <v>10</v>
      </c>
      <c r="F85" s="179">
        <v>53.1</v>
      </c>
      <c r="G85" s="180">
        <v>53</v>
      </c>
    </row>
    <row r="86" spans="1:7" ht="12.75">
      <c r="A86" s="39">
        <v>77</v>
      </c>
      <c r="B86" s="142"/>
      <c r="C86" s="143">
        <v>2133</v>
      </c>
      <c r="D86" s="266"/>
      <c r="E86" s="248"/>
      <c r="F86" s="179">
        <v>4.1</v>
      </c>
      <c r="G86" s="180"/>
    </row>
    <row r="87" spans="1:7" ht="12.75">
      <c r="A87" s="39">
        <v>78</v>
      </c>
      <c r="B87" s="30">
        <v>3613</v>
      </c>
      <c r="C87" s="31" t="s">
        <v>48</v>
      </c>
      <c r="D87" s="263" t="s">
        <v>122</v>
      </c>
      <c r="E87" s="277">
        <f>SUM(E84:E86)</f>
        <v>10</v>
      </c>
      <c r="F87" s="346">
        <f>SUM(F84:F86)</f>
        <v>103.9</v>
      </c>
      <c r="G87" s="347">
        <f>SUM(G84:G86)</f>
        <v>64</v>
      </c>
    </row>
    <row r="88" spans="1:7" ht="12.75">
      <c r="A88" s="218">
        <v>79</v>
      </c>
      <c r="B88" s="34">
        <v>3619</v>
      </c>
      <c r="C88" s="35">
        <v>2141</v>
      </c>
      <c r="D88" s="252" t="s">
        <v>267</v>
      </c>
      <c r="E88" s="250"/>
      <c r="F88" s="345"/>
      <c r="G88" s="184"/>
    </row>
    <row r="89" spans="1:7" ht="12.75">
      <c r="A89" s="42">
        <v>80</v>
      </c>
      <c r="B89" s="28"/>
      <c r="C89" s="29"/>
      <c r="D89" s="265" t="s">
        <v>131</v>
      </c>
      <c r="E89" s="247"/>
      <c r="F89" s="177"/>
      <c r="G89" s="178"/>
    </row>
    <row r="90" spans="1:7" ht="12.75">
      <c r="A90" s="39">
        <v>81</v>
      </c>
      <c r="B90" s="15">
        <v>3632</v>
      </c>
      <c r="C90" s="13">
        <v>2111</v>
      </c>
      <c r="D90" s="255" t="s">
        <v>124</v>
      </c>
      <c r="E90" s="276">
        <v>25</v>
      </c>
      <c r="F90" s="179">
        <v>28.8</v>
      </c>
      <c r="G90" s="180">
        <v>29</v>
      </c>
    </row>
    <row r="91" spans="1:7" ht="12.75">
      <c r="A91" s="39">
        <v>82</v>
      </c>
      <c r="B91" s="15">
        <v>3632</v>
      </c>
      <c r="C91" s="13">
        <v>2131</v>
      </c>
      <c r="D91" s="255" t="s">
        <v>125</v>
      </c>
      <c r="E91" s="276">
        <v>6</v>
      </c>
      <c r="F91" s="179">
        <v>6.4</v>
      </c>
      <c r="G91" s="180">
        <v>6.4</v>
      </c>
    </row>
    <row r="92" spans="1:7" ht="12.75">
      <c r="A92" s="39">
        <v>83</v>
      </c>
      <c r="B92" s="142"/>
      <c r="C92" s="143">
        <v>2322</v>
      </c>
      <c r="D92" s="266" t="s">
        <v>228</v>
      </c>
      <c r="E92" s="248"/>
      <c r="F92" s="179"/>
      <c r="G92" s="180"/>
    </row>
    <row r="93" spans="1:7" ht="12.75">
      <c r="A93" s="39">
        <v>84</v>
      </c>
      <c r="B93" s="142">
        <v>3632</v>
      </c>
      <c r="C93" s="143">
        <v>2324</v>
      </c>
      <c r="D93" s="267" t="s">
        <v>225</v>
      </c>
      <c r="E93" s="248">
        <v>6</v>
      </c>
      <c r="F93" s="179"/>
      <c r="G93" s="180"/>
    </row>
    <row r="94" spans="1:7" ht="12.75">
      <c r="A94" s="39">
        <v>85</v>
      </c>
      <c r="B94" s="30">
        <v>3632</v>
      </c>
      <c r="C94" s="31" t="s">
        <v>48</v>
      </c>
      <c r="D94" s="263" t="s">
        <v>122</v>
      </c>
      <c r="E94" s="277">
        <f>SUM(E90:E93)</f>
        <v>37</v>
      </c>
      <c r="F94" s="346">
        <f>SUM(F90:F93)</f>
        <v>35.2</v>
      </c>
      <c r="G94" s="347">
        <f>SUM(G89:G93)</f>
        <v>35.4</v>
      </c>
    </row>
    <row r="95" spans="1:7" ht="12.75">
      <c r="A95" s="42">
        <v>86</v>
      </c>
      <c r="B95" s="28">
        <v>3633</v>
      </c>
      <c r="C95" s="29"/>
      <c r="D95" s="265" t="s">
        <v>91</v>
      </c>
      <c r="E95" s="247"/>
      <c r="F95" s="177"/>
      <c r="G95" s="178"/>
    </row>
    <row r="96" spans="1:7" ht="12.75">
      <c r="A96" s="39">
        <v>87</v>
      </c>
      <c r="B96" s="15">
        <v>3633</v>
      </c>
      <c r="C96" s="13">
        <v>2132</v>
      </c>
      <c r="D96" s="260" t="s">
        <v>216</v>
      </c>
      <c r="E96" s="276">
        <v>152</v>
      </c>
      <c r="F96" s="179">
        <v>0</v>
      </c>
      <c r="G96" s="180">
        <v>155</v>
      </c>
    </row>
    <row r="97" spans="1:7" ht="12.75">
      <c r="A97" s="39">
        <v>88</v>
      </c>
      <c r="B97" s="15"/>
      <c r="C97" s="13">
        <v>2231</v>
      </c>
      <c r="D97" s="260" t="s">
        <v>307</v>
      </c>
      <c r="E97" s="248"/>
      <c r="F97" s="179"/>
      <c r="G97" s="180"/>
    </row>
    <row r="98" spans="1:7" ht="12.75">
      <c r="A98" s="39">
        <v>89</v>
      </c>
      <c r="B98" s="15">
        <v>3633</v>
      </c>
      <c r="C98" s="13">
        <v>3202</v>
      </c>
      <c r="D98" s="260" t="s">
        <v>226</v>
      </c>
      <c r="E98" s="248"/>
      <c r="F98" s="179"/>
      <c r="G98" s="180"/>
    </row>
    <row r="99" spans="1:7" ht="12.75">
      <c r="A99" s="215">
        <v>90</v>
      </c>
      <c r="B99" s="30">
        <v>3633</v>
      </c>
      <c r="C99" s="31" t="s">
        <v>48</v>
      </c>
      <c r="D99" s="263" t="s">
        <v>122</v>
      </c>
      <c r="E99" s="277">
        <f>SUM(E96:E98)</f>
        <v>152</v>
      </c>
      <c r="F99" s="344">
        <f>SUM(F96:F98)</f>
        <v>0</v>
      </c>
      <c r="G99" s="347">
        <f>SUM(G96:G98)</f>
        <v>155</v>
      </c>
    </row>
    <row r="100" spans="1:7" ht="12.75">
      <c r="A100" s="218"/>
      <c r="B100" s="34">
        <v>3636</v>
      </c>
      <c r="C100" s="35"/>
      <c r="D100" s="252" t="s">
        <v>360</v>
      </c>
      <c r="E100" s="331"/>
      <c r="F100" s="348">
        <v>13.2</v>
      </c>
      <c r="G100" s="184"/>
    </row>
    <row r="101" spans="1:7" ht="12.75">
      <c r="A101" s="42">
        <v>91</v>
      </c>
      <c r="B101" s="216"/>
      <c r="C101" s="217"/>
      <c r="D101" s="265" t="s">
        <v>132</v>
      </c>
      <c r="E101" s="247"/>
      <c r="F101" s="177"/>
      <c r="G101" s="178"/>
    </row>
    <row r="102" spans="1:7" ht="12.75">
      <c r="A102" s="39">
        <v>92</v>
      </c>
      <c r="B102" s="15">
        <v>3639</v>
      </c>
      <c r="C102" s="137">
        <v>2111</v>
      </c>
      <c r="D102" s="255" t="s">
        <v>133</v>
      </c>
      <c r="E102" s="276">
        <v>30</v>
      </c>
      <c r="F102" s="179">
        <v>7.3</v>
      </c>
      <c r="G102" s="180">
        <v>5</v>
      </c>
    </row>
    <row r="103" spans="1:7" ht="12.75">
      <c r="A103" s="39">
        <v>93</v>
      </c>
      <c r="B103" s="15"/>
      <c r="C103" s="137">
        <v>2119</v>
      </c>
      <c r="D103" s="255" t="s">
        <v>276</v>
      </c>
      <c r="E103" s="248">
        <v>1</v>
      </c>
      <c r="F103" s="179"/>
      <c r="G103" s="180"/>
    </row>
    <row r="104" spans="1:7" ht="12.75">
      <c r="A104" s="39">
        <v>94</v>
      </c>
      <c r="B104" s="15">
        <v>3639</v>
      </c>
      <c r="C104" s="13">
        <v>2131</v>
      </c>
      <c r="D104" s="255" t="s">
        <v>125</v>
      </c>
      <c r="E104" s="276">
        <v>76</v>
      </c>
      <c r="F104" s="179">
        <v>72.4</v>
      </c>
      <c r="G104" s="180">
        <v>72</v>
      </c>
    </row>
    <row r="105" spans="1:7" ht="12.75">
      <c r="A105" s="39">
        <v>95</v>
      </c>
      <c r="B105" s="15">
        <v>3639</v>
      </c>
      <c r="C105" s="13">
        <v>2133</v>
      </c>
      <c r="D105" s="255" t="s">
        <v>216</v>
      </c>
      <c r="E105" s="248"/>
      <c r="F105" s="179">
        <v>0.9</v>
      </c>
      <c r="G105" s="180"/>
    </row>
    <row r="106" spans="1:7" ht="12.75">
      <c r="A106" s="39">
        <v>96</v>
      </c>
      <c r="B106" s="15">
        <v>3639</v>
      </c>
      <c r="C106" s="13">
        <v>2310</v>
      </c>
      <c r="D106" s="255" t="s">
        <v>213</v>
      </c>
      <c r="E106" s="248"/>
      <c r="F106" s="179"/>
      <c r="G106" s="180"/>
    </row>
    <row r="107" spans="1:7" ht="12.75">
      <c r="A107" s="39">
        <v>97</v>
      </c>
      <c r="B107" s="15">
        <v>3639</v>
      </c>
      <c r="C107" s="13">
        <v>2324</v>
      </c>
      <c r="D107" s="255" t="s">
        <v>134</v>
      </c>
      <c r="E107" s="248"/>
      <c r="F107" s="179"/>
      <c r="G107" s="180"/>
    </row>
    <row r="108" spans="1:7" ht="12.75">
      <c r="A108" s="39">
        <v>98</v>
      </c>
      <c r="B108" s="15">
        <v>3639</v>
      </c>
      <c r="C108" s="13">
        <v>3202</v>
      </c>
      <c r="D108" s="255" t="s">
        <v>273</v>
      </c>
      <c r="E108" s="248"/>
      <c r="F108" s="179"/>
      <c r="G108" s="180"/>
    </row>
    <row r="109" spans="1:7" ht="12.75">
      <c r="A109" s="39">
        <v>99</v>
      </c>
      <c r="B109" s="15">
        <v>3639</v>
      </c>
      <c r="C109" s="13">
        <v>3111</v>
      </c>
      <c r="D109" s="255" t="s">
        <v>227</v>
      </c>
      <c r="E109" s="276">
        <v>125</v>
      </c>
      <c r="F109" s="179">
        <v>9.7</v>
      </c>
      <c r="G109" s="180">
        <v>125</v>
      </c>
    </row>
    <row r="110" spans="1:7" ht="12.75">
      <c r="A110" s="39">
        <v>100</v>
      </c>
      <c r="B110" s="142">
        <v>3639</v>
      </c>
      <c r="C110" s="143" t="s">
        <v>50</v>
      </c>
      <c r="D110" s="263" t="s">
        <v>127</v>
      </c>
      <c r="E110" s="277">
        <f>SUM(E102:E109)</f>
        <v>232</v>
      </c>
      <c r="F110" s="346">
        <f>SUM(F102:F109)</f>
        <v>90.30000000000001</v>
      </c>
      <c r="G110" s="347">
        <f>SUM(G102:G109)</f>
        <v>202</v>
      </c>
    </row>
    <row r="111" spans="1:7" ht="12.75">
      <c r="A111" s="39">
        <v>101</v>
      </c>
      <c r="B111" s="34">
        <v>3721</v>
      </c>
      <c r="C111" s="35">
        <v>2111</v>
      </c>
      <c r="D111" s="268" t="s">
        <v>277</v>
      </c>
      <c r="E111" s="250"/>
      <c r="F111" s="177"/>
      <c r="G111" s="178"/>
    </row>
    <row r="112" spans="1:7" ht="12.75">
      <c r="A112" s="39">
        <v>102</v>
      </c>
      <c r="B112" s="34">
        <v>3722</v>
      </c>
      <c r="C112" s="35">
        <v>2111</v>
      </c>
      <c r="D112" s="268" t="s">
        <v>332</v>
      </c>
      <c r="E112" s="250"/>
      <c r="F112" s="179"/>
      <c r="G112" s="180"/>
    </row>
    <row r="113" spans="1:7" ht="12.75">
      <c r="A113" s="231">
        <v>103</v>
      </c>
      <c r="B113" s="32">
        <v>3723</v>
      </c>
      <c r="C113" s="33">
        <v>2324</v>
      </c>
      <c r="D113" s="269" t="s">
        <v>308</v>
      </c>
      <c r="E113" s="281">
        <v>40</v>
      </c>
      <c r="F113" s="346">
        <v>66.7</v>
      </c>
      <c r="G113" s="347">
        <v>40</v>
      </c>
    </row>
    <row r="114" spans="1:7" ht="12.75">
      <c r="A114" s="42">
        <v>104</v>
      </c>
      <c r="B114" s="243">
        <v>3725</v>
      </c>
      <c r="C114" s="33"/>
      <c r="D114" s="270" t="s">
        <v>309</v>
      </c>
      <c r="E114" s="247"/>
      <c r="F114" s="177"/>
      <c r="G114" s="178"/>
    </row>
    <row r="115" spans="1:7" ht="12.75">
      <c r="A115" s="39">
        <v>105</v>
      </c>
      <c r="B115" s="32">
        <v>3725</v>
      </c>
      <c r="C115" s="33">
        <v>2111</v>
      </c>
      <c r="D115" s="269" t="s">
        <v>310</v>
      </c>
      <c r="E115" s="282">
        <v>45</v>
      </c>
      <c r="F115" s="179">
        <v>30.9</v>
      </c>
      <c r="G115" s="180">
        <v>55</v>
      </c>
    </row>
    <row r="116" spans="1:7" ht="12.75">
      <c r="A116" s="39">
        <v>106</v>
      </c>
      <c r="B116" s="32">
        <v>3725</v>
      </c>
      <c r="C116" s="33">
        <v>2324</v>
      </c>
      <c r="D116" s="269" t="s">
        <v>225</v>
      </c>
      <c r="E116" s="282">
        <v>50</v>
      </c>
      <c r="F116" s="179">
        <v>24.5</v>
      </c>
      <c r="G116" s="180">
        <v>25</v>
      </c>
    </row>
    <row r="117" spans="1:7" ht="12.75">
      <c r="A117" s="41">
        <v>107</v>
      </c>
      <c r="B117" s="243">
        <v>3725</v>
      </c>
      <c r="C117" s="244" t="s">
        <v>48</v>
      </c>
      <c r="D117" s="270" t="s">
        <v>122</v>
      </c>
      <c r="E117" s="277">
        <f>SUM(E115:E116)</f>
        <v>95</v>
      </c>
      <c r="F117" s="346">
        <f>SUM(F115:F116)</f>
        <v>55.4</v>
      </c>
      <c r="G117" s="347">
        <f>SUM(G115:G116)</f>
        <v>80</v>
      </c>
    </row>
    <row r="118" spans="1:7" ht="12.75">
      <c r="A118" s="42">
        <v>108</v>
      </c>
      <c r="B118" s="32">
        <v>3745</v>
      </c>
      <c r="C118" s="33">
        <v>2324</v>
      </c>
      <c r="D118" s="271" t="s">
        <v>278</v>
      </c>
      <c r="E118" s="250"/>
      <c r="F118" s="345"/>
      <c r="G118" s="184"/>
    </row>
    <row r="119" spans="1:7" ht="12.75">
      <c r="A119" s="39">
        <v>109</v>
      </c>
      <c r="B119" s="32">
        <v>3769</v>
      </c>
      <c r="C119" s="33">
        <v>2210</v>
      </c>
      <c r="D119" s="271" t="s">
        <v>333</v>
      </c>
      <c r="E119" s="250"/>
      <c r="F119" s="345"/>
      <c r="G119" s="184"/>
    </row>
    <row r="120" spans="1:7" ht="12.75">
      <c r="A120" s="39">
        <v>110</v>
      </c>
      <c r="B120" s="32">
        <v>5512</v>
      </c>
      <c r="C120" s="33">
        <v>2324</v>
      </c>
      <c r="D120" s="271" t="s">
        <v>248</v>
      </c>
      <c r="E120" s="250"/>
      <c r="F120" s="345"/>
      <c r="G120" s="184"/>
    </row>
    <row r="121" spans="1:7" ht="12.75">
      <c r="A121" s="39">
        <v>111</v>
      </c>
      <c r="B121" s="32">
        <v>5512</v>
      </c>
      <c r="C121" s="33">
        <v>3113</v>
      </c>
      <c r="D121" s="271" t="s">
        <v>221</v>
      </c>
      <c r="E121" s="250"/>
      <c r="F121" s="345"/>
      <c r="G121" s="184"/>
    </row>
    <row r="122" spans="1:7" ht="12.75">
      <c r="A122" s="41">
        <v>112</v>
      </c>
      <c r="B122" s="32">
        <v>5299</v>
      </c>
      <c r="C122" s="33">
        <v>2321</v>
      </c>
      <c r="D122" s="271" t="s">
        <v>47</v>
      </c>
      <c r="E122" s="250"/>
      <c r="F122" s="345"/>
      <c r="G122" s="184"/>
    </row>
    <row r="123" spans="1:7" ht="12.75">
      <c r="A123" s="231">
        <v>113</v>
      </c>
      <c r="B123" s="32">
        <v>6112</v>
      </c>
      <c r="C123" s="33">
        <v>2324</v>
      </c>
      <c r="D123" s="271" t="s">
        <v>199</v>
      </c>
      <c r="E123" s="250"/>
      <c r="F123" s="345"/>
      <c r="G123" s="184"/>
    </row>
    <row r="124" spans="1:7" ht="12.75">
      <c r="A124" s="42">
        <v>114</v>
      </c>
      <c r="B124" s="28"/>
      <c r="C124" s="29"/>
      <c r="D124" s="265" t="s">
        <v>18</v>
      </c>
      <c r="E124" s="247"/>
      <c r="F124" s="177"/>
      <c r="G124" s="178"/>
    </row>
    <row r="125" spans="1:7" ht="12.75">
      <c r="A125" s="39">
        <v>115</v>
      </c>
      <c r="B125" s="15">
        <v>6171</v>
      </c>
      <c r="C125" s="13">
        <v>2111</v>
      </c>
      <c r="D125" s="255" t="s">
        <v>135</v>
      </c>
      <c r="E125" s="276">
        <v>90</v>
      </c>
      <c r="F125" s="179">
        <v>65.4</v>
      </c>
      <c r="G125" s="180">
        <v>65</v>
      </c>
    </row>
    <row r="126" spans="1:7" ht="12.75">
      <c r="A126" s="39"/>
      <c r="B126" s="15">
        <v>6171</v>
      </c>
      <c r="C126" s="13">
        <v>2112</v>
      </c>
      <c r="D126" s="255" t="s">
        <v>361</v>
      </c>
      <c r="E126" s="276"/>
      <c r="F126" s="179">
        <v>10.6</v>
      </c>
      <c r="G126" s="180">
        <v>5</v>
      </c>
    </row>
    <row r="127" spans="1:7" ht="12.75">
      <c r="A127" s="39">
        <v>116</v>
      </c>
      <c r="B127" s="15">
        <v>6171</v>
      </c>
      <c r="C127" s="13">
        <v>2310</v>
      </c>
      <c r="D127" s="255" t="s">
        <v>249</v>
      </c>
      <c r="E127" s="248"/>
      <c r="F127" s="179"/>
      <c r="G127" s="180"/>
    </row>
    <row r="128" spans="1:7" ht="12.75">
      <c r="A128" s="39">
        <v>117</v>
      </c>
      <c r="B128" s="15">
        <v>6171</v>
      </c>
      <c r="C128" s="13">
        <v>2322</v>
      </c>
      <c r="D128" s="255" t="s">
        <v>228</v>
      </c>
      <c r="E128" s="248"/>
      <c r="F128" s="179"/>
      <c r="G128" s="180"/>
    </row>
    <row r="129" spans="1:7" ht="12.75">
      <c r="A129" s="39">
        <v>118</v>
      </c>
      <c r="B129" s="15">
        <v>6171</v>
      </c>
      <c r="C129" s="13">
        <v>2324</v>
      </c>
      <c r="D129" s="255" t="s">
        <v>134</v>
      </c>
      <c r="E129" s="248"/>
      <c r="F129" s="179"/>
      <c r="G129" s="180"/>
    </row>
    <row r="130" spans="1:7" ht="12.75">
      <c r="A130" s="39">
        <v>119</v>
      </c>
      <c r="B130" s="15"/>
      <c r="C130" s="13">
        <v>2328</v>
      </c>
      <c r="D130" s="255" t="s">
        <v>217</v>
      </c>
      <c r="E130" s="248"/>
      <c r="F130" s="179"/>
      <c r="G130" s="180"/>
    </row>
    <row r="131" spans="1:7" ht="12.75">
      <c r="A131" s="39">
        <v>120</v>
      </c>
      <c r="B131" s="142">
        <v>6171</v>
      </c>
      <c r="C131" s="143">
        <v>2329</v>
      </c>
      <c r="D131" s="266" t="s">
        <v>339</v>
      </c>
      <c r="E131" s="248"/>
      <c r="F131" s="179"/>
      <c r="G131" s="180"/>
    </row>
    <row r="132" spans="1:7" ht="12.75">
      <c r="A132" s="41">
        <v>121</v>
      </c>
      <c r="B132" s="138">
        <v>6171</v>
      </c>
      <c r="C132" s="30" t="s">
        <v>48</v>
      </c>
      <c r="D132" s="263" t="s">
        <v>122</v>
      </c>
      <c r="E132" s="277">
        <f>SUM(E125:E131)</f>
        <v>90</v>
      </c>
      <c r="F132" s="346">
        <f>SUM(F125:F131)</f>
        <v>76</v>
      </c>
      <c r="G132" s="347">
        <f>SUM(G125:G131)</f>
        <v>70</v>
      </c>
    </row>
    <row r="133" spans="1:7" ht="12.75">
      <c r="A133" s="42">
        <v>122</v>
      </c>
      <c r="B133" s="36"/>
      <c r="C133" s="28"/>
      <c r="D133" s="265" t="s">
        <v>137</v>
      </c>
      <c r="E133" s="247"/>
      <c r="F133" s="350"/>
      <c r="G133" s="351"/>
    </row>
    <row r="134" spans="1:7" ht="12.75">
      <c r="A134" s="39">
        <v>123</v>
      </c>
      <c r="B134" s="18">
        <v>6310</v>
      </c>
      <c r="C134" s="15">
        <v>2141</v>
      </c>
      <c r="D134" s="255" t="s">
        <v>136</v>
      </c>
      <c r="E134" s="276">
        <v>1.5</v>
      </c>
      <c r="F134" s="352">
        <v>0.3</v>
      </c>
      <c r="G134" s="353">
        <v>0.5</v>
      </c>
    </row>
    <row r="135" spans="1:7" ht="12.75">
      <c r="A135" s="39">
        <v>124</v>
      </c>
      <c r="B135" s="18">
        <v>6310</v>
      </c>
      <c r="C135" s="15">
        <v>2324</v>
      </c>
      <c r="D135" s="255" t="s">
        <v>138</v>
      </c>
      <c r="E135" s="248"/>
      <c r="F135" s="352"/>
      <c r="G135" s="353"/>
    </row>
    <row r="136" spans="1:7" ht="12.75">
      <c r="A136" s="41">
        <v>125</v>
      </c>
      <c r="B136" s="30">
        <v>6310</v>
      </c>
      <c r="C136" s="31" t="s">
        <v>48</v>
      </c>
      <c r="D136" s="263" t="s">
        <v>122</v>
      </c>
      <c r="E136" s="279">
        <f>SUM(E134:E135)</f>
        <v>1.5</v>
      </c>
      <c r="F136" s="346">
        <f>SUM(F134:F135)</f>
        <v>0.3</v>
      </c>
      <c r="G136" s="347">
        <f>SUM(G134:G135)</f>
        <v>0.5</v>
      </c>
    </row>
    <row r="137" spans="1:7" ht="12.75">
      <c r="A137" s="218">
        <v>126</v>
      </c>
      <c r="B137" s="34">
        <v>6402</v>
      </c>
      <c r="C137" s="35">
        <v>2222</v>
      </c>
      <c r="D137" s="252"/>
      <c r="E137" s="249"/>
      <c r="F137" s="345"/>
      <c r="G137" s="184"/>
    </row>
    <row r="138" spans="1:7" ht="12.75">
      <c r="A138" s="42">
        <v>127</v>
      </c>
      <c r="B138" s="28">
        <v>6402</v>
      </c>
      <c r="C138" s="29">
        <v>2226</v>
      </c>
      <c r="D138" s="264" t="s">
        <v>86</v>
      </c>
      <c r="E138" s="247"/>
      <c r="F138" s="177"/>
      <c r="G138" s="178"/>
    </row>
    <row r="139" spans="1:7" ht="12.75">
      <c r="A139" s="39">
        <v>128</v>
      </c>
      <c r="B139" s="15">
        <v>6409</v>
      </c>
      <c r="C139" s="13">
        <v>2329</v>
      </c>
      <c r="D139" s="255" t="s">
        <v>85</v>
      </c>
      <c r="E139" s="248"/>
      <c r="F139" s="179"/>
      <c r="G139" s="180"/>
    </row>
    <row r="140" spans="1:7" ht="12.75">
      <c r="A140" s="39">
        <v>129</v>
      </c>
      <c r="B140" s="15"/>
      <c r="C140" s="13">
        <v>8113</v>
      </c>
      <c r="D140" s="255" t="s">
        <v>87</v>
      </c>
      <c r="E140" s="248"/>
      <c r="F140" s="349">
        <v>11193.9</v>
      </c>
      <c r="G140" s="180"/>
    </row>
    <row r="141" spans="1:7" ht="12.75">
      <c r="A141" s="39">
        <v>130</v>
      </c>
      <c r="B141" s="15"/>
      <c r="C141" s="13">
        <v>-8114</v>
      </c>
      <c r="D141" s="255" t="s">
        <v>117</v>
      </c>
      <c r="E141" s="248"/>
      <c r="F141" s="349">
        <v>-11324.8</v>
      </c>
      <c r="G141" s="278">
        <v>-959</v>
      </c>
    </row>
    <row r="142" spans="1:7" ht="12.75">
      <c r="A142" s="39">
        <v>131</v>
      </c>
      <c r="B142" s="15"/>
      <c r="C142" s="13">
        <f>+-8115</f>
        <v>-8115</v>
      </c>
      <c r="D142" s="255" t="s">
        <v>118</v>
      </c>
      <c r="E142" s="248"/>
      <c r="F142" s="179"/>
      <c r="G142" s="180"/>
    </row>
    <row r="143" spans="1:7" ht="12.75">
      <c r="A143" s="39">
        <v>132</v>
      </c>
      <c r="B143" s="15"/>
      <c r="C143" s="13">
        <v>8123</v>
      </c>
      <c r="D143" s="255" t="s">
        <v>19</v>
      </c>
      <c r="E143" s="248"/>
      <c r="F143" s="349">
        <v>468.4</v>
      </c>
      <c r="G143" s="180"/>
    </row>
    <row r="144" spans="1:7" ht="12.75">
      <c r="A144" s="39">
        <v>133</v>
      </c>
      <c r="B144" s="15"/>
      <c r="C144" s="13">
        <v>8123</v>
      </c>
      <c r="D144" s="255" t="s">
        <v>20</v>
      </c>
      <c r="E144" s="248"/>
      <c r="F144" s="179"/>
      <c r="G144" s="180"/>
    </row>
    <row r="145" spans="1:7" ht="12.75">
      <c r="A145" s="39">
        <v>134</v>
      </c>
      <c r="B145" s="15"/>
      <c r="C145" s="13">
        <v>8123</v>
      </c>
      <c r="D145" s="255" t="s">
        <v>21</v>
      </c>
      <c r="E145" s="248"/>
      <c r="F145" s="179"/>
      <c r="G145" s="180"/>
    </row>
    <row r="146" spans="1:7" ht="12.75">
      <c r="A146" s="39">
        <v>135</v>
      </c>
      <c r="B146" s="15"/>
      <c r="C146" s="13">
        <v>8123</v>
      </c>
      <c r="D146" s="255" t="s">
        <v>22</v>
      </c>
      <c r="E146" s="248"/>
      <c r="F146" s="179"/>
      <c r="G146" s="180"/>
    </row>
    <row r="147" spans="1:7" ht="12.75">
      <c r="A147" s="39">
        <v>136</v>
      </c>
      <c r="B147" s="18"/>
      <c r="C147" s="15">
        <v>8126</v>
      </c>
      <c r="D147" s="272" t="s">
        <v>45</v>
      </c>
      <c r="E147" s="248"/>
      <c r="F147" s="179"/>
      <c r="G147" s="180"/>
    </row>
    <row r="148" spans="1:7" ht="12.75">
      <c r="A148" s="39">
        <v>137</v>
      </c>
      <c r="B148" s="18"/>
      <c r="C148" s="15">
        <v>8127</v>
      </c>
      <c r="D148" s="272" t="s">
        <v>245</v>
      </c>
      <c r="E148" s="248"/>
      <c r="F148" s="179"/>
      <c r="G148" s="180"/>
    </row>
    <row r="149" spans="1:7" ht="12.75">
      <c r="A149" s="39">
        <v>138</v>
      </c>
      <c r="B149" s="18"/>
      <c r="C149" s="15">
        <v>-8128</v>
      </c>
      <c r="D149" s="272" t="s">
        <v>245</v>
      </c>
      <c r="E149" s="248"/>
      <c r="F149" s="179"/>
      <c r="G149" s="180"/>
    </row>
    <row r="150" spans="1:7" ht="12.75">
      <c r="A150" s="41">
        <v>139</v>
      </c>
      <c r="B150" s="138"/>
      <c r="C150" s="30">
        <v>8124</v>
      </c>
      <c r="D150" s="273" t="s">
        <v>23</v>
      </c>
      <c r="E150" s="277">
        <v>-1115</v>
      </c>
      <c r="F150" s="346">
        <v>-816.6</v>
      </c>
      <c r="G150" s="347">
        <v>-1303</v>
      </c>
    </row>
    <row r="151" spans="1:7" ht="12.75">
      <c r="A151" s="232">
        <v>140</v>
      </c>
      <c r="B151" s="233"/>
      <c r="C151" s="233"/>
      <c r="D151" s="274" t="s">
        <v>24</v>
      </c>
      <c r="E151" s="246">
        <f>SUM(E150,E136,E132,E117,E113,E110,E99,E94,E87,E82,E74,E68,E66,E64,E60:E61,E45:E48,E25:E30)</f>
        <v>10185.099999999999</v>
      </c>
      <c r="F151" s="389">
        <f>SUM(F150,F143,F140:F141,F136,F132,F117,F113,F110,F99:F100,F94,F87,F82,F74,F66,F63:F64,F57:F61,F43:F48,F35,F25:F31)</f>
        <v>11458.3</v>
      </c>
      <c r="G151" s="354">
        <f>SUM(G150,G141,G136,G132,G117,G113,G110,G99,G94,G87,G82,G74,G68,G59:G66,G57,G45:G48,G25:G31)</f>
        <v>9550.8</v>
      </c>
    </row>
    <row r="154" spans="1:4" ht="12.75">
      <c r="A154" s="11"/>
      <c r="B154" s="11"/>
      <c r="C154" s="11"/>
      <c r="D154" s="11" t="s">
        <v>88</v>
      </c>
    </row>
    <row r="156" spans="1:7" ht="12.75">
      <c r="A156" s="70" t="s">
        <v>43</v>
      </c>
      <c r="B156" s="68" t="s">
        <v>33</v>
      </c>
      <c r="C156" s="71" t="s">
        <v>34</v>
      </c>
      <c r="D156" s="283" t="s">
        <v>35</v>
      </c>
      <c r="E156" s="285"/>
      <c r="F156" s="355"/>
      <c r="G156" s="285"/>
    </row>
    <row r="157" spans="1:7" ht="13.5" thickBot="1">
      <c r="A157" s="69"/>
      <c r="B157" s="59"/>
      <c r="C157" s="60"/>
      <c r="D157" s="284"/>
      <c r="E157" s="286"/>
      <c r="F157" s="356"/>
      <c r="G157" s="286"/>
    </row>
    <row r="158" spans="1:7" ht="13.5" thickTop="1">
      <c r="A158" s="61"/>
      <c r="B158" s="62">
        <v>1019</v>
      </c>
      <c r="C158" s="63"/>
      <c r="D158" s="287" t="s">
        <v>363</v>
      </c>
      <c r="E158" s="318"/>
      <c r="F158" s="394">
        <v>1.1</v>
      </c>
      <c r="G158" s="357"/>
    </row>
    <row r="159" spans="1:7" ht="12.75">
      <c r="A159" s="120">
        <v>141</v>
      </c>
      <c r="B159" s="332"/>
      <c r="C159" s="329"/>
      <c r="D159" s="306" t="s">
        <v>140</v>
      </c>
      <c r="E159" s="326"/>
      <c r="F159" s="177"/>
      <c r="G159" s="178"/>
    </row>
    <row r="160" spans="1:7" ht="12" customHeight="1">
      <c r="A160" s="72">
        <v>142</v>
      </c>
      <c r="B160" s="22">
        <v>1039</v>
      </c>
      <c r="C160" s="23">
        <v>5139</v>
      </c>
      <c r="D160" s="288" t="s">
        <v>139</v>
      </c>
      <c r="E160" s="248"/>
      <c r="F160" s="179"/>
      <c r="G160" s="180"/>
    </row>
    <row r="161" spans="1:7" ht="12" customHeight="1">
      <c r="A161" s="72">
        <v>143</v>
      </c>
      <c r="B161" s="22">
        <v>1039</v>
      </c>
      <c r="C161" s="23">
        <v>5156</v>
      </c>
      <c r="D161" s="288" t="s">
        <v>141</v>
      </c>
      <c r="E161" s="248"/>
      <c r="F161" s="179"/>
      <c r="G161" s="180"/>
    </row>
    <row r="162" spans="1:7" ht="12.75">
      <c r="A162" s="129">
        <v>144</v>
      </c>
      <c r="B162" s="64">
        <v>1039</v>
      </c>
      <c r="C162" s="65" t="s">
        <v>48</v>
      </c>
      <c r="D162" s="289" t="s">
        <v>122</v>
      </c>
      <c r="E162" s="248"/>
      <c r="F162" s="342"/>
      <c r="G162" s="182"/>
    </row>
    <row r="163" spans="1:7" ht="12.75">
      <c r="A163" s="221"/>
      <c r="B163" s="67">
        <v>1070</v>
      </c>
      <c r="C163" s="60"/>
      <c r="D163" s="284" t="s">
        <v>364</v>
      </c>
      <c r="E163" s="327"/>
      <c r="F163" s="348">
        <v>2.5</v>
      </c>
      <c r="G163" s="184"/>
    </row>
    <row r="164" spans="1:7" ht="12.75">
      <c r="A164" s="121">
        <v>145</v>
      </c>
      <c r="B164" s="67">
        <v>1099</v>
      </c>
      <c r="C164" s="77"/>
      <c r="D164" s="290" t="s">
        <v>83</v>
      </c>
      <c r="E164" s="249"/>
      <c r="F164" s="345"/>
      <c r="G164" s="184"/>
    </row>
    <row r="165" spans="1:7" ht="12.75">
      <c r="A165" s="122">
        <v>146</v>
      </c>
      <c r="B165" s="78"/>
      <c r="C165" s="79"/>
      <c r="D165" s="291" t="s">
        <v>144</v>
      </c>
      <c r="E165" s="247"/>
      <c r="F165" s="350"/>
      <c r="G165" s="351"/>
    </row>
    <row r="166" spans="1:7" ht="12.75">
      <c r="A166" s="123">
        <v>147</v>
      </c>
      <c r="B166" s="141">
        <v>2212</v>
      </c>
      <c r="C166" s="201">
        <v>5011</v>
      </c>
      <c r="D166" s="292" t="s">
        <v>279</v>
      </c>
      <c r="E166" s="248"/>
      <c r="F166" s="352">
        <v>0.6</v>
      </c>
      <c r="G166" s="353"/>
    </row>
    <row r="167" spans="1:7" ht="12.75">
      <c r="A167" s="123">
        <v>148</v>
      </c>
      <c r="B167" s="24">
        <v>2212</v>
      </c>
      <c r="C167" s="25">
        <v>5021</v>
      </c>
      <c r="D167" s="293" t="s">
        <v>142</v>
      </c>
      <c r="E167" s="248"/>
      <c r="F167" s="352">
        <v>6.3</v>
      </c>
      <c r="G167" s="353"/>
    </row>
    <row r="168" spans="1:7" ht="12.75">
      <c r="A168" s="123">
        <v>149</v>
      </c>
      <c r="B168" s="24">
        <v>2212</v>
      </c>
      <c r="C168" s="25">
        <v>5031</v>
      </c>
      <c r="D168" s="288" t="s">
        <v>311</v>
      </c>
      <c r="E168" s="248"/>
      <c r="F168" s="352">
        <v>0.1</v>
      </c>
      <c r="G168" s="353"/>
    </row>
    <row r="169" spans="1:7" ht="12.75">
      <c r="A169" s="123">
        <v>150</v>
      </c>
      <c r="B169" s="24">
        <v>2212</v>
      </c>
      <c r="C169" s="25">
        <v>5032</v>
      </c>
      <c r="D169" s="288" t="s">
        <v>201</v>
      </c>
      <c r="E169" s="248"/>
      <c r="F169" s="352">
        <v>0</v>
      </c>
      <c r="G169" s="353"/>
    </row>
    <row r="170" spans="1:7" ht="12.75">
      <c r="A170" s="123">
        <v>151</v>
      </c>
      <c r="B170" s="24">
        <v>2212</v>
      </c>
      <c r="C170" s="25">
        <v>5139</v>
      </c>
      <c r="D170" s="293" t="s">
        <v>156</v>
      </c>
      <c r="E170" s="248"/>
      <c r="F170" s="352">
        <v>0.9</v>
      </c>
      <c r="G170" s="353"/>
    </row>
    <row r="171" spans="1:7" ht="12.75">
      <c r="A171" s="123">
        <v>152</v>
      </c>
      <c r="B171" s="24"/>
      <c r="C171" s="25">
        <v>5163</v>
      </c>
      <c r="D171" s="293" t="s">
        <v>143</v>
      </c>
      <c r="E171" s="248"/>
      <c r="F171" s="352"/>
      <c r="G171" s="353"/>
    </row>
    <row r="172" spans="1:7" ht="12.75">
      <c r="A172" s="123">
        <v>153</v>
      </c>
      <c r="B172" s="24">
        <v>2212</v>
      </c>
      <c r="C172" s="25">
        <v>5166</v>
      </c>
      <c r="D172" s="293" t="s">
        <v>145</v>
      </c>
      <c r="E172" s="248"/>
      <c r="F172" s="352"/>
      <c r="G172" s="353"/>
    </row>
    <row r="173" spans="1:7" ht="12.75">
      <c r="A173" s="123">
        <v>154</v>
      </c>
      <c r="B173" s="24">
        <v>2212</v>
      </c>
      <c r="C173" s="25">
        <v>5169</v>
      </c>
      <c r="D173" s="293" t="s">
        <v>146</v>
      </c>
      <c r="E173" s="248"/>
      <c r="F173" s="352">
        <v>28.5</v>
      </c>
      <c r="G173" s="353">
        <v>15</v>
      </c>
    </row>
    <row r="174" spans="1:7" ht="12.75">
      <c r="A174" s="123">
        <v>155</v>
      </c>
      <c r="B174" s="24">
        <v>2212</v>
      </c>
      <c r="C174" s="25">
        <v>5171</v>
      </c>
      <c r="D174" s="293" t="s">
        <v>147</v>
      </c>
      <c r="E174" s="276">
        <v>40</v>
      </c>
      <c r="F174" s="352">
        <v>57</v>
      </c>
      <c r="G174" s="353">
        <v>50</v>
      </c>
    </row>
    <row r="175" spans="1:7" ht="12.75">
      <c r="A175" s="123">
        <v>156</v>
      </c>
      <c r="B175" s="24"/>
      <c r="C175" s="25">
        <v>5362</v>
      </c>
      <c r="D175" s="293" t="s">
        <v>207</v>
      </c>
      <c r="E175" s="248"/>
      <c r="F175" s="352"/>
      <c r="G175" s="353"/>
    </row>
    <row r="176" spans="1:7" ht="12.75">
      <c r="A176" s="123">
        <v>157</v>
      </c>
      <c r="B176" s="24"/>
      <c r="C176" s="25">
        <v>6121</v>
      </c>
      <c r="D176" s="293" t="s">
        <v>161</v>
      </c>
      <c r="E176" s="319">
        <v>826</v>
      </c>
      <c r="F176" s="359">
        <v>938.6</v>
      </c>
      <c r="G176" s="353"/>
    </row>
    <row r="177" spans="1:7" ht="12.75">
      <c r="A177" s="123">
        <v>158</v>
      </c>
      <c r="B177" s="24">
        <v>2212</v>
      </c>
      <c r="C177" s="25">
        <v>6130</v>
      </c>
      <c r="D177" s="293" t="s">
        <v>148</v>
      </c>
      <c r="E177" s="248"/>
      <c r="F177" s="352"/>
      <c r="G177" s="353"/>
    </row>
    <row r="178" spans="1:7" ht="12.75">
      <c r="A178" s="129">
        <v>159</v>
      </c>
      <c r="B178" s="83">
        <v>2212</v>
      </c>
      <c r="C178" s="84" t="s">
        <v>92</v>
      </c>
      <c r="D178" s="289" t="s">
        <v>122</v>
      </c>
      <c r="E178" s="320">
        <f>SUM(E166:E177)</f>
        <v>866</v>
      </c>
      <c r="F178" s="346">
        <f>SUM(F166:F177)</f>
        <v>1032</v>
      </c>
      <c r="G178" s="347">
        <f>SUM(G166:G177)</f>
        <v>65</v>
      </c>
    </row>
    <row r="179" spans="1:7" ht="12.75">
      <c r="A179" s="122">
        <v>160</v>
      </c>
      <c r="B179" s="86">
        <v>2219</v>
      </c>
      <c r="C179" s="87"/>
      <c r="D179" s="291" t="s">
        <v>150</v>
      </c>
      <c r="E179" s="247"/>
      <c r="F179" s="177"/>
      <c r="G179" s="178"/>
    </row>
    <row r="180" spans="1:7" ht="12.75">
      <c r="A180" s="123">
        <v>161</v>
      </c>
      <c r="B180" s="139"/>
      <c r="C180" s="140">
        <v>5021</v>
      </c>
      <c r="D180" s="288" t="s">
        <v>142</v>
      </c>
      <c r="E180" s="248"/>
      <c r="F180" s="179">
        <v>5.9</v>
      </c>
      <c r="G180" s="180"/>
    </row>
    <row r="181" spans="1:7" ht="12.75">
      <c r="A181" s="123">
        <v>162</v>
      </c>
      <c r="B181" s="139"/>
      <c r="C181" s="140">
        <v>5011</v>
      </c>
      <c r="D181" s="288" t="s">
        <v>279</v>
      </c>
      <c r="E181" s="248"/>
      <c r="F181" s="179">
        <v>9.6</v>
      </c>
      <c r="G181" s="180"/>
    </row>
    <row r="182" spans="1:7" ht="12.75">
      <c r="A182" s="123">
        <v>163</v>
      </c>
      <c r="B182" s="139"/>
      <c r="C182" s="140">
        <v>5031</v>
      </c>
      <c r="D182" s="288" t="s">
        <v>154</v>
      </c>
      <c r="E182" s="248"/>
      <c r="F182" s="179">
        <v>2</v>
      </c>
      <c r="G182" s="180"/>
    </row>
    <row r="183" spans="1:7" ht="12.75">
      <c r="A183" s="123">
        <v>164</v>
      </c>
      <c r="B183" s="139"/>
      <c r="C183" s="140">
        <v>5032</v>
      </c>
      <c r="D183" s="288" t="s">
        <v>201</v>
      </c>
      <c r="E183" s="248"/>
      <c r="F183" s="179">
        <v>0.7</v>
      </c>
      <c r="G183" s="180"/>
    </row>
    <row r="184" spans="1:7" ht="12.75">
      <c r="A184" s="123">
        <v>165</v>
      </c>
      <c r="B184" s="139"/>
      <c r="C184" s="140">
        <v>5139</v>
      </c>
      <c r="D184" s="288" t="s">
        <v>139</v>
      </c>
      <c r="E184" s="248"/>
      <c r="F184" s="179">
        <v>0.1</v>
      </c>
      <c r="G184" s="180">
        <v>1</v>
      </c>
    </row>
    <row r="185" spans="1:7" ht="12.75">
      <c r="A185" s="123">
        <v>166</v>
      </c>
      <c r="B185" s="24">
        <v>2219</v>
      </c>
      <c r="C185" s="25">
        <v>5141</v>
      </c>
      <c r="D185" s="293" t="s">
        <v>157</v>
      </c>
      <c r="E185" s="248">
        <v>2.5</v>
      </c>
      <c r="F185" s="370">
        <v>1</v>
      </c>
      <c r="G185" s="371">
        <v>1.5</v>
      </c>
    </row>
    <row r="186" spans="1:7" ht="12.75">
      <c r="A186" s="123">
        <v>167</v>
      </c>
      <c r="B186" s="24">
        <v>2219</v>
      </c>
      <c r="C186" s="25">
        <v>5163</v>
      </c>
      <c r="D186" s="293" t="s">
        <v>143</v>
      </c>
      <c r="E186" s="248"/>
      <c r="F186" s="179">
        <v>0.1</v>
      </c>
      <c r="G186" s="180"/>
    </row>
    <row r="187" spans="1:7" ht="12.75">
      <c r="A187" s="123">
        <v>168</v>
      </c>
      <c r="B187" s="24">
        <v>2219</v>
      </c>
      <c r="C187" s="25">
        <v>5169</v>
      </c>
      <c r="D187" s="293" t="s">
        <v>159</v>
      </c>
      <c r="E187" s="248"/>
      <c r="F187" s="179"/>
      <c r="G187" s="180"/>
    </row>
    <row r="188" spans="1:7" ht="12.75">
      <c r="A188" s="123">
        <v>169</v>
      </c>
      <c r="B188" s="24">
        <v>2219</v>
      </c>
      <c r="C188" s="25">
        <v>5171</v>
      </c>
      <c r="D188" s="293" t="s">
        <v>268</v>
      </c>
      <c r="E188" s="248"/>
      <c r="F188" s="179">
        <v>0.8</v>
      </c>
      <c r="G188" s="180">
        <v>1</v>
      </c>
    </row>
    <row r="189" spans="1:7" ht="12.75">
      <c r="A189" s="123">
        <v>170</v>
      </c>
      <c r="B189" s="24">
        <v>2219</v>
      </c>
      <c r="C189" s="25">
        <v>6121</v>
      </c>
      <c r="D189" s="293" t="s">
        <v>151</v>
      </c>
      <c r="E189" s="248"/>
      <c r="F189" s="179"/>
      <c r="G189" s="180"/>
    </row>
    <row r="190" spans="1:7" ht="12.75">
      <c r="A190" s="119">
        <v>171</v>
      </c>
      <c r="B190" s="83">
        <v>2219</v>
      </c>
      <c r="C190" s="84" t="s">
        <v>48</v>
      </c>
      <c r="D190" s="289" t="s">
        <v>152</v>
      </c>
      <c r="E190" s="277">
        <f>SUM(E180:E189)</f>
        <v>2.5</v>
      </c>
      <c r="F190" s="346">
        <f>SUM(F180:F189)</f>
        <v>20.200000000000003</v>
      </c>
      <c r="G190" s="347">
        <f>SUM(G180:G189)</f>
        <v>3.5</v>
      </c>
    </row>
    <row r="191" spans="1:7" ht="12.75">
      <c r="A191" s="126">
        <v>172</v>
      </c>
      <c r="B191" s="88">
        <v>2221</v>
      </c>
      <c r="C191" s="89">
        <v>5193</v>
      </c>
      <c r="D191" s="294" t="s">
        <v>36</v>
      </c>
      <c r="E191" s="281">
        <v>7</v>
      </c>
      <c r="F191" s="348">
        <v>10.5</v>
      </c>
      <c r="G191" s="360">
        <v>12</v>
      </c>
    </row>
    <row r="192" spans="1:7" ht="12.75">
      <c r="A192" s="122">
        <v>173</v>
      </c>
      <c r="B192" s="86"/>
      <c r="C192" s="87"/>
      <c r="D192" s="291" t="s">
        <v>78</v>
      </c>
      <c r="E192" s="247"/>
      <c r="F192" s="177"/>
      <c r="G192" s="178"/>
    </row>
    <row r="193" spans="1:7" ht="12.75">
      <c r="A193" s="120"/>
      <c r="B193" s="139"/>
      <c r="C193" s="140">
        <v>5011</v>
      </c>
      <c r="D193" s="306"/>
      <c r="E193" s="326"/>
      <c r="F193" s="179">
        <v>0.4</v>
      </c>
      <c r="G193" s="180"/>
    </row>
    <row r="194" spans="1:7" ht="12.75">
      <c r="A194" s="120"/>
      <c r="B194" s="139"/>
      <c r="C194" s="140">
        <v>5031</v>
      </c>
      <c r="D194" s="306"/>
      <c r="E194" s="326"/>
      <c r="F194" s="179">
        <v>0.1</v>
      </c>
      <c r="G194" s="180"/>
    </row>
    <row r="195" spans="1:7" ht="12.75">
      <c r="A195" s="72">
        <v>174</v>
      </c>
      <c r="B195" s="139"/>
      <c r="C195" s="140">
        <v>5169</v>
      </c>
      <c r="D195" s="292" t="s">
        <v>159</v>
      </c>
      <c r="E195" s="248">
        <v>20</v>
      </c>
      <c r="F195" s="179">
        <v>2.6</v>
      </c>
      <c r="G195" s="180"/>
    </row>
    <row r="196" spans="1:7" ht="12.75">
      <c r="A196" s="72">
        <v>175</v>
      </c>
      <c r="B196" s="24">
        <v>2310</v>
      </c>
      <c r="C196" s="25">
        <v>5362</v>
      </c>
      <c r="D196" s="288" t="s">
        <v>312</v>
      </c>
      <c r="E196" s="248"/>
      <c r="F196" s="179"/>
      <c r="G196" s="180"/>
    </row>
    <row r="197" spans="1:7" ht="12.75">
      <c r="A197" s="72">
        <v>176</v>
      </c>
      <c r="B197" s="24"/>
      <c r="C197" s="25">
        <v>6121</v>
      </c>
      <c r="D197" s="293" t="s">
        <v>161</v>
      </c>
      <c r="E197" s="248"/>
      <c r="F197" s="179"/>
      <c r="G197" s="180"/>
    </row>
    <row r="198" spans="1:7" ht="12.75">
      <c r="A198" s="129">
        <v>177</v>
      </c>
      <c r="B198" s="83"/>
      <c r="C198" s="84"/>
      <c r="D198" s="289" t="s">
        <v>122</v>
      </c>
      <c r="E198" s="277">
        <f>SUM(E195:E197)</f>
        <v>20</v>
      </c>
      <c r="F198" s="346">
        <f>SUM(F193:F197)</f>
        <v>3.1</v>
      </c>
      <c r="G198" s="347">
        <f>SUM(G193:G197)</f>
        <v>0</v>
      </c>
    </row>
    <row r="199" spans="1:7" ht="12.75">
      <c r="A199" s="122">
        <v>178</v>
      </c>
      <c r="B199" s="86"/>
      <c r="C199" s="87"/>
      <c r="D199" s="291" t="s">
        <v>153</v>
      </c>
      <c r="E199" s="247"/>
      <c r="F199" s="177"/>
      <c r="G199" s="178"/>
    </row>
    <row r="200" spans="1:7" ht="12.75">
      <c r="A200" s="72">
        <v>179</v>
      </c>
      <c r="B200" s="139"/>
      <c r="C200" s="140">
        <v>5011</v>
      </c>
      <c r="D200" s="292" t="s">
        <v>279</v>
      </c>
      <c r="E200" s="276">
        <v>70</v>
      </c>
      <c r="F200" s="179">
        <v>80.6</v>
      </c>
      <c r="G200" s="180">
        <v>88</v>
      </c>
    </row>
    <row r="201" spans="1:7" ht="12.75">
      <c r="A201" s="72">
        <v>180</v>
      </c>
      <c r="B201" s="22">
        <v>2321</v>
      </c>
      <c r="C201" s="23">
        <v>5021</v>
      </c>
      <c r="D201" s="288" t="s">
        <v>142</v>
      </c>
      <c r="E201" s="248"/>
      <c r="F201" s="179"/>
      <c r="G201" s="180"/>
    </row>
    <row r="202" spans="1:7" ht="12.75">
      <c r="A202" s="72">
        <v>181</v>
      </c>
      <c r="B202" s="22">
        <v>2321</v>
      </c>
      <c r="C202" s="23">
        <v>5031</v>
      </c>
      <c r="D202" s="288" t="s">
        <v>154</v>
      </c>
      <c r="E202" s="276">
        <v>17.5</v>
      </c>
      <c r="F202" s="179">
        <v>20</v>
      </c>
      <c r="G202" s="180">
        <v>22</v>
      </c>
    </row>
    <row r="203" spans="1:7" ht="12.75">
      <c r="A203" s="72">
        <v>182</v>
      </c>
      <c r="B203" s="22"/>
      <c r="C203" s="23">
        <v>5032</v>
      </c>
      <c r="D203" s="288" t="s">
        <v>201</v>
      </c>
      <c r="E203" s="276">
        <v>7</v>
      </c>
      <c r="F203" s="179">
        <v>7.2</v>
      </c>
      <c r="G203" s="180">
        <v>7.8</v>
      </c>
    </row>
    <row r="204" spans="1:7" ht="12.75">
      <c r="A204" s="72">
        <v>183</v>
      </c>
      <c r="B204" s="22">
        <v>2321</v>
      </c>
      <c r="C204" s="23">
        <v>5038</v>
      </c>
      <c r="D204" s="288" t="s">
        <v>155</v>
      </c>
      <c r="E204" s="248"/>
      <c r="F204" s="179"/>
      <c r="G204" s="180"/>
    </row>
    <row r="205" spans="1:7" ht="12.75">
      <c r="A205" s="72">
        <v>184</v>
      </c>
      <c r="B205" s="22"/>
      <c r="C205" s="23">
        <v>5137</v>
      </c>
      <c r="D205" s="288" t="s">
        <v>149</v>
      </c>
      <c r="E205" s="248"/>
      <c r="F205" s="179"/>
      <c r="G205" s="180"/>
    </row>
    <row r="206" spans="1:7" ht="12.75">
      <c r="A206" s="72">
        <v>185</v>
      </c>
      <c r="B206" s="22">
        <v>2321</v>
      </c>
      <c r="C206" s="23">
        <v>5139</v>
      </c>
      <c r="D206" s="288" t="s">
        <v>156</v>
      </c>
      <c r="E206" s="276">
        <v>5</v>
      </c>
      <c r="F206" s="179">
        <v>0.4</v>
      </c>
      <c r="G206" s="180">
        <v>1</v>
      </c>
    </row>
    <row r="207" spans="1:7" ht="12.75">
      <c r="A207" s="72">
        <v>186</v>
      </c>
      <c r="B207" s="22">
        <v>2321</v>
      </c>
      <c r="C207" s="23">
        <v>5141</v>
      </c>
      <c r="D207" s="288" t="s">
        <v>157</v>
      </c>
      <c r="E207" s="276">
        <v>50</v>
      </c>
      <c r="F207" s="370">
        <v>0.2</v>
      </c>
      <c r="G207" s="371">
        <v>330</v>
      </c>
    </row>
    <row r="208" spans="1:7" ht="12.75">
      <c r="A208" s="72">
        <v>187</v>
      </c>
      <c r="B208" s="22">
        <v>2321</v>
      </c>
      <c r="C208" s="23">
        <v>5154</v>
      </c>
      <c r="D208" s="288" t="s">
        <v>158</v>
      </c>
      <c r="E208" s="276">
        <v>165</v>
      </c>
      <c r="F208" s="179">
        <v>57</v>
      </c>
      <c r="G208" s="180">
        <v>100</v>
      </c>
    </row>
    <row r="209" spans="1:7" ht="12.75">
      <c r="A209" s="72">
        <v>188</v>
      </c>
      <c r="B209" s="22">
        <v>2321</v>
      </c>
      <c r="C209" s="23">
        <v>5156</v>
      </c>
      <c r="D209" s="288" t="s">
        <v>141</v>
      </c>
      <c r="E209" s="276">
        <v>1</v>
      </c>
      <c r="F209" s="179">
        <v>0.3</v>
      </c>
      <c r="G209" s="180">
        <v>1</v>
      </c>
    </row>
    <row r="210" spans="1:7" ht="12.75">
      <c r="A210" s="72">
        <v>189</v>
      </c>
      <c r="B210" s="22">
        <v>2321</v>
      </c>
      <c r="C210" s="23">
        <v>5163</v>
      </c>
      <c r="D210" s="288" t="s">
        <v>143</v>
      </c>
      <c r="E210" s="276">
        <v>2.9</v>
      </c>
      <c r="F210" s="179">
        <v>7.9</v>
      </c>
      <c r="G210" s="180">
        <v>8</v>
      </c>
    </row>
    <row r="211" spans="1:7" ht="12.75">
      <c r="A211" s="72">
        <v>190</v>
      </c>
      <c r="B211" s="22">
        <v>2321</v>
      </c>
      <c r="C211" s="23">
        <v>5169</v>
      </c>
      <c r="D211" s="288" t="s">
        <v>159</v>
      </c>
      <c r="E211" s="276">
        <v>60</v>
      </c>
      <c r="F211" s="179">
        <v>52</v>
      </c>
      <c r="G211" s="180">
        <v>60</v>
      </c>
    </row>
    <row r="212" spans="1:7" ht="12.75">
      <c r="A212" s="72">
        <v>191</v>
      </c>
      <c r="B212" s="22">
        <v>2321</v>
      </c>
      <c r="C212" s="23">
        <v>5171</v>
      </c>
      <c r="D212" s="288" t="s">
        <v>147</v>
      </c>
      <c r="E212" s="276">
        <v>10</v>
      </c>
      <c r="F212" s="179">
        <v>31.9</v>
      </c>
      <c r="G212" s="180">
        <v>32</v>
      </c>
    </row>
    <row r="213" spans="1:7" ht="12.75">
      <c r="A213" s="72">
        <v>192</v>
      </c>
      <c r="B213" s="22">
        <v>2321</v>
      </c>
      <c r="C213" s="23">
        <v>5192</v>
      </c>
      <c r="D213" s="288" t="s">
        <v>160</v>
      </c>
      <c r="E213" s="276">
        <v>10</v>
      </c>
      <c r="F213" s="179"/>
      <c r="G213" s="180"/>
    </row>
    <row r="214" spans="1:7" ht="12.75">
      <c r="A214" s="72">
        <v>193</v>
      </c>
      <c r="B214" s="22"/>
      <c r="C214" s="23">
        <v>5362</v>
      </c>
      <c r="D214" s="288" t="s">
        <v>207</v>
      </c>
      <c r="E214" s="248"/>
      <c r="F214" s="179">
        <v>7</v>
      </c>
      <c r="G214" s="180">
        <v>7</v>
      </c>
    </row>
    <row r="215" spans="1:7" ht="12.75">
      <c r="A215" s="72">
        <v>194</v>
      </c>
      <c r="B215" s="22"/>
      <c r="C215" s="23">
        <v>5363</v>
      </c>
      <c r="D215" s="288" t="s">
        <v>250</v>
      </c>
      <c r="E215" s="248"/>
      <c r="F215" s="179"/>
      <c r="G215" s="180"/>
    </row>
    <row r="216" spans="1:7" ht="12.75">
      <c r="A216" s="72"/>
      <c r="B216" s="22"/>
      <c r="C216" s="23">
        <v>5365</v>
      </c>
      <c r="D216" s="288" t="s">
        <v>365</v>
      </c>
      <c r="E216" s="248"/>
      <c r="F216" s="179">
        <v>2.5</v>
      </c>
      <c r="G216" s="180"/>
    </row>
    <row r="217" spans="1:7" ht="12.75">
      <c r="A217" s="72">
        <v>195</v>
      </c>
      <c r="B217" s="22">
        <v>2321</v>
      </c>
      <c r="C217" s="23">
        <v>5909</v>
      </c>
      <c r="D217" s="288" t="s">
        <v>313</v>
      </c>
      <c r="E217" s="248"/>
      <c r="F217" s="179"/>
      <c r="G217" s="180"/>
    </row>
    <row r="218" spans="1:7" ht="12.75">
      <c r="A218" s="72">
        <v>196</v>
      </c>
      <c r="B218" s="22">
        <v>2321</v>
      </c>
      <c r="C218" s="23">
        <v>6121</v>
      </c>
      <c r="D218" s="288" t="s">
        <v>262</v>
      </c>
      <c r="E218" s="361">
        <v>808.8</v>
      </c>
      <c r="F218" s="358">
        <v>1061</v>
      </c>
      <c r="G218" s="362">
        <v>336.7</v>
      </c>
    </row>
    <row r="219" spans="1:7" ht="12.75">
      <c r="A219" s="129">
        <v>197</v>
      </c>
      <c r="B219" s="83">
        <v>2321</v>
      </c>
      <c r="C219" s="84" t="s">
        <v>93</v>
      </c>
      <c r="D219" s="289" t="s">
        <v>122</v>
      </c>
      <c r="E219" s="277">
        <f>SUM(E200:E218)</f>
        <v>1207.1999999999998</v>
      </c>
      <c r="F219" s="346">
        <f>SUM(F200:F218)</f>
        <v>1328</v>
      </c>
      <c r="G219" s="347">
        <f>SUM(G200:G218)</f>
        <v>993.5</v>
      </c>
    </row>
    <row r="220" spans="1:7" ht="12.75">
      <c r="A220" s="122">
        <v>198</v>
      </c>
      <c r="B220" s="86">
        <v>2341</v>
      </c>
      <c r="C220" s="87"/>
      <c r="D220" s="291" t="s">
        <v>298</v>
      </c>
      <c r="E220" s="247"/>
      <c r="F220" s="177"/>
      <c r="G220" s="178"/>
    </row>
    <row r="221" spans="1:7" ht="12.75">
      <c r="A221" s="72">
        <v>199</v>
      </c>
      <c r="B221" s="147">
        <v>2341</v>
      </c>
      <c r="C221" s="148">
        <v>5021</v>
      </c>
      <c r="D221" s="295" t="s">
        <v>142</v>
      </c>
      <c r="E221" s="248"/>
      <c r="F221" s="179"/>
      <c r="G221" s="180"/>
    </row>
    <row r="222" spans="1:7" ht="12.75">
      <c r="A222" s="72">
        <v>200</v>
      </c>
      <c r="B222" s="147">
        <v>2341</v>
      </c>
      <c r="C222" s="148">
        <v>5139</v>
      </c>
      <c r="D222" s="295" t="s">
        <v>156</v>
      </c>
      <c r="E222" s="248"/>
      <c r="F222" s="179"/>
      <c r="G222" s="180"/>
    </row>
    <row r="223" spans="1:7" ht="12.75">
      <c r="A223" s="72">
        <v>201</v>
      </c>
      <c r="B223" s="147">
        <v>2341</v>
      </c>
      <c r="C223" s="148">
        <v>5169</v>
      </c>
      <c r="D223" s="295" t="s">
        <v>159</v>
      </c>
      <c r="E223" s="248"/>
      <c r="F223" s="179"/>
      <c r="G223" s="180"/>
    </row>
    <row r="224" spans="1:7" ht="12.75">
      <c r="A224" s="72">
        <v>202</v>
      </c>
      <c r="B224" s="83">
        <v>2341</v>
      </c>
      <c r="C224" s="84">
        <v>5171</v>
      </c>
      <c r="D224" s="296" t="s">
        <v>147</v>
      </c>
      <c r="E224" s="248"/>
      <c r="F224" s="179">
        <v>19.7</v>
      </c>
      <c r="G224" s="180"/>
    </row>
    <row r="225" spans="1:7" ht="12.75">
      <c r="A225" s="69">
        <v>203</v>
      </c>
      <c r="B225" s="147">
        <v>2341</v>
      </c>
      <c r="C225" s="222" t="s">
        <v>49</v>
      </c>
      <c r="D225" s="297" t="s">
        <v>122</v>
      </c>
      <c r="E225" s="249"/>
      <c r="F225" s="346">
        <f>SUM(F221:F224)</f>
        <v>19.7</v>
      </c>
      <c r="G225" s="182"/>
    </row>
    <row r="226" spans="1:7" ht="12.75">
      <c r="A226" s="69"/>
      <c r="B226" s="147">
        <v>2399</v>
      </c>
      <c r="C226" s="109"/>
      <c r="D226" s="291" t="s">
        <v>370</v>
      </c>
      <c r="E226" s="247"/>
      <c r="F226" s="378"/>
      <c r="G226" s="178"/>
    </row>
    <row r="227" spans="1:7" ht="12.75">
      <c r="A227" s="69"/>
      <c r="B227" s="147">
        <v>2399</v>
      </c>
      <c r="C227" s="23">
        <v>5169</v>
      </c>
      <c r="D227" s="288" t="s">
        <v>159</v>
      </c>
      <c r="E227" s="248"/>
      <c r="F227" s="379"/>
      <c r="G227" s="180"/>
    </row>
    <row r="228" spans="1:7" ht="12.75">
      <c r="A228" s="69"/>
      <c r="B228" s="147">
        <v>2399</v>
      </c>
      <c r="C228" s="23">
        <v>6121</v>
      </c>
      <c r="D228" s="288" t="s">
        <v>371</v>
      </c>
      <c r="E228" s="248"/>
      <c r="F228" s="359">
        <v>130.3</v>
      </c>
      <c r="G228" s="362">
        <v>400</v>
      </c>
    </row>
    <row r="229" spans="1:7" ht="12.75">
      <c r="A229" s="69"/>
      <c r="B229" s="147">
        <v>2399</v>
      </c>
      <c r="C229" s="74" t="s">
        <v>48</v>
      </c>
      <c r="D229" s="289" t="s">
        <v>122</v>
      </c>
      <c r="E229" s="249"/>
      <c r="F229" s="346">
        <f>SUM(F227:F228)</f>
        <v>130.3</v>
      </c>
      <c r="G229" s="347">
        <f>SUM(G226:G228)</f>
        <v>400</v>
      </c>
    </row>
    <row r="230" spans="1:7" ht="12.75">
      <c r="A230" s="124">
        <v>204</v>
      </c>
      <c r="B230" s="78" t="s">
        <v>49</v>
      </c>
      <c r="C230" s="235"/>
      <c r="D230" s="298" t="s">
        <v>37</v>
      </c>
      <c r="E230" s="281">
        <f>SUM(E232,E245)</f>
        <v>2285.9</v>
      </c>
      <c r="F230" s="348">
        <f>SUM(F232,F245)</f>
        <v>2121.7000000000003</v>
      </c>
      <c r="G230" s="360">
        <f>SUM(G232,G245)</f>
        <v>2101.2</v>
      </c>
    </row>
    <row r="231" spans="1:7" ht="12.75">
      <c r="A231" s="125">
        <v>205</v>
      </c>
      <c r="B231" s="26">
        <v>3111</v>
      </c>
      <c r="C231" s="89"/>
      <c r="D231" s="294" t="s">
        <v>38</v>
      </c>
      <c r="E231" s="250"/>
      <c r="F231" s="345"/>
      <c r="G231" s="184"/>
    </row>
    <row r="232" spans="1:7" ht="12.75">
      <c r="A232" s="125">
        <v>206</v>
      </c>
      <c r="B232" s="95">
        <v>3111</v>
      </c>
      <c r="C232" s="234">
        <v>6121</v>
      </c>
      <c r="D232" s="299" t="s">
        <v>260</v>
      </c>
      <c r="E232" s="376">
        <v>650</v>
      </c>
      <c r="F232" s="375">
        <v>2.9</v>
      </c>
      <c r="G232" s="377">
        <v>430</v>
      </c>
    </row>
    <row r="233" spans="1:7" ht="12.75">
      <c r="A233" s="127">
        <v>207</v>
      </c>
      <c r="B233" s="97"/>
      <c r="C233" s="98"/>
      <c r="D233" s="300" t="s">
        <v>229</v>
      </c>
      <c r="E233" s="247"/>
      <c r="F233" s="177"/>
      <c r="G233" s="178"/>
    </row>
    <row r="234" spans="1:7" ht="12.75">
      <c r="A234" s="72">
        <v>208</v>
      </c>
      <c r="B234" s="24">
        <v>3113</v>
      </c>
      <c r="C234" s="25">
        <v>5139</v>
      </c>
      <c r="D234" s="293" t="s">
        <v>156</v>
      </c>
      <c r="E234" s="248"/>
      <c r="F234" s="179"/>
      <c r="G234" s="180"/>
    </row>
    <row r="235" spans="1:7" ht="12.75">
      <c r="A235" s="72">
        <v>209</v>
      </c>
      <c r="B235" s="24"/>
      <c r="C235" s="25">
        <v>5141</v>
      </c>
      <c r="D235" s="293" t="s">
        <v>157</v>
      </c>
      <c r="E235" s="276">
        <v>60</v>
      </c>
      <c r="F235" s="370">
        <v>25.7</v>
      </c>
      <c r="G235" s="371">
        <v>35</v>
      </c>
    </row>
    <row r="236" spans="1:7" ht="12.75">
      <c r="A236" s="72">
        <v>210</v>
      </c>
      <c r="B236" s="24">
        <v>3113</v>
      </c>
      <c r="C236" s="25">
        <v>5161</v>
      </c>
      <c r="D236" s="293" t="s">
        <v>162</v>
      </c>
      <c r="E236" s="248"/>
      <c r="F236" s="179"/>
      <c r="G236" s="180"/>
    </row>
    <row r="237" spans="1:7" ht="12" customHeight="1">
      <c r="A237" s="72">
        <v>211</v>
      </c>
      <c r="B237" s="24">
        <v>3113</v>
      </c>
      <c r="C237" s="25">
        <v>5163</v>
      </c>
      <c r="D237" s="293" t="s">
        <v>143</v>
      </c>
      <c r="E237" s="248"/>
      <c r="F237" s="179"/>
      <c r="G237" s="180"/>
    </row>
    <row r="238" spans="1:7" ht="12.75" customHeight="1" hidden="1">
      <c r="A238" s="72">
        <v>212</v>
      </c>
      <c r="B238" s="24">
        <v>3113</v>
      </c>
      <c r="C238" s="25">
        <v>5169</v>
      </c>
      <c r="D238" s="293" t="s">
        <v>159</v>
      </c>
      <c r="E238" s="248"/>
      <c r="F238" s="179"/>
      <c r="G238" s="180"/>
    </row>
    <row r="239" spans="1:7" ht="12.75" customHeight="1">
      <c r="A239" s="72">
        <v>213</v>
      </c>
      <c r="B239" s="24"/>
      <c r="C239" s="25">
        <v>5169</v>
      </c>
      <c r="D239" s="293" t="s">
        <v>159</v>
      </c>
      <c r="E239" s="248"/>
      <c r="F239" s="179"/>
      <c r="G239" s="180"/>
    </row>
    <row r="240" spans="1:7" ht="12.75" customHeight="1">
      <c r="A240" s="72">
        <v>214</v>
      </c>
      <c r="B240" s="24"/>
      <c r="C240" s="25">
        <v>5171</v>
      </c>
      <c r="D240" s="293" t="s">
        <v>147</v>
      </c>
      <c r="E240" s="248"/>
      <c r="F240" s="179"/>
      <c r="G240" s="180"/>
    </row>
    <row r="241" spans="1:7" ht="12.75">
      <c r="A241" s="72">
        <v>215</v>
      </c>
      <c r="B241" s="24">
        <v>3113</v>
      </c>
      <c r="C241" s="25">
        <v>5175</v>
      </c>
      <c r="D241" s="293" t="s">
        <v>163</v>
      </c>
      <c r="E241" s="248"/>
      <c r="F241" s="179"/>
      <c r="G241" s="180"/>
    </row>
    <row r="242" spans="1:7" ht="12.75">
      <c r="A242" s="72">
        <v>216</v>
      </c>
      <c r="B242" s="24">
        <v>3113</v>
      </c>
      <c r="C242" s="25">
        <v>5331</v>
      </c>
      <c r="D242" s="293" t="s">
        <v>164</v>
      </c>
      <c r="E242" s="276">
        <v>1575.9</v>
      </c>
      <c r="F242" s="179">
        <v>1495.6</v>
      </c>
      <c r="G242" s="180">
        <v>1636.2</v>
      </c>
    </row>
    <row r="243" spans="1:7" ht="12.75">
      <c r="A243" s="72"/>
      <c r="B243" s="24"/>
      <c r="C243" s="25">
        <v>5336</v>
      </c>
      <c r="D243" s="288" t="s">
        <v>382</v>
      </c>
      <c r="E243" s="276"/>
      <c r="F243" s="179">
        <v>597.5</v>
      </c>
      <c r="G243" s="180"/>
    </row>
    <row r="244" spans="1:7" ht="12.75">
      <c r="A244" s="72">
        <v>217</v>
      </c>
      <c r="B244" s="24">
        <v>3113</v>
      </c>
      <c r="C244" s="25">
        <v>6121</v>
      </c>
      <c r="D244" s="293" t="s">
        <v>165</v>
      </c>
      <c r="E244" s="319">
        <v>0</v>
      </c>
      <c r="F244" s="179"/>
      <c r="G244" s="180"/>
    </row>
    <row r="245" spans="1:7" ht="12.75">
      <c r="A245" s="119">
        <v>218</v>
      </c>
      <c r="B245" s="26">
        <v>3113</v>
      </c>
      <c r="C245" s="27" t="s">
        <v>94</v>
      </c>
      <c r="D245" s="301" t="s">
        <v>122</v>
      </c>
      <c r="E245" s="322">
        <f>SUM(E234:E244)</f>
        <v>1635.9</v>
      </c>
      <c r="F245" s="363">
        <f>SUM(F234:F244)</f>
        <v>2118.8</v>
      </c>
      <c r="G245" s="364">
        <f>SUM(G234:G244)</f>
        <v>1671.2</v>
      </c>
    </row>
    <row r="246" spans="1:7" ht="12.75">
      <c r="A246" s="237">
        <v>219</v>
      </c>
      <c r="B246" s="86">
        <v>3141</v>
      </c>
      <c r="C246" s="87">
        <v>5163</v>
      </c>
      <c r="D246" s="302" t="s">
        <v>95</v>
      </c>
      <c r="E246" s="250"/>
      <c r="F246" s="177"/>
      <c r="G246" s="178"/>
    </row>
    <row r="247" spans="1:7" ht="12.75">
      <c r="A247" s="237">
        <v>220</v>
      </c>
      <c r="B247" s="83">
        <v>3141</v>
      </c>
      <c r="C247" s="84">
        <v>6129</v>
      </c>
      <c r="D247" s="303" t="s">
        <v>218</v>
      </c>
      <c r="E247" s="250"/>
      <c r="F247" s="342"/>
      <c r="G247" s="182"/>
    </row>
    <row r="248" spans="1:7" ht="12.75">
      <c r="A248" s="237">
        <v>221</v>
      </c>
      <c r="B248" s="99">
        <v>3143</v>
      </c>
      <c r="C248" s="100"/>
      <c r="D248" s="294" t="s">
        <v>39</v>
      </c>
      <c r="E248" s="250"/>
      <c r="F248" s="345"/>
      <c r="G248" s="184"/>
    </row>
    <row r="249" spans="1:7" ht="12.75">
      <c r="A249" s="237">
        <v>222</v>
      </c>
      <c r="B249" s="147">
        <v>3122</v>
      </c>
      <c r="C249" s="148"/>
      <c r="D249" s="291" t="s">
        <v>230</v>
      </c>
      <c r="E249" s="247"/>
      <c r="F249" s="177"/>
      <c r="G249" s="178"/>
    </row>
    <row r="250" spans="1:7" ht="12.75">
      <c r="A250" s="72">
        <v>223</v>
      </c>
      <c r="B250" s="147">
        <v>3122</v>
      </c>
      <c r="C250" s="148">
        <v>5339</v>
      </c>
      <c r="D250" s="293" t="s">
        <v>231</v>
      </c>
      <c r="E250" s="248"/>
      <c r="F250" s="179"/>
      <c r="G250" s="180"/>
    </row>
    <row r="251" spans="1:7" ht="12.75">
      <c r="A251" s="119">
        <v>224</v>
      </c>
      <c r="B251" s="147">
        <v>3122</v>
      </c>
      <c r="C251" s="148"/>
      <c r="D251" s="301" t="s">
        <v>122</v>
      </c>
      <c r="E251" s="249"/>
      <c r="F251" s="342"/>
      <c r="G251" s="182"/>
    </row>
    <row r="252" spans="1:7" ht="12.75">
      <c r="A252" s="398"/>
      <c r="B252" s="145">
        <v>3239</v>
      </c>
      <c r="C252" s="146"/>
      <c r="D252" s="399" t="s">
        <v>381</v>
      </c>
      <c r="E252" s="395"/>
      <c r="F252" s="396"/>
      <c r="G252" s="397"/>
    </row>
    <row r="253" spans="1:7" ht="12.75">
      <c r="A253" s="122"/>
      <c r="B253" s="86">
        <v>3239</v>
      </c>
      <c r="C253" s="87">
        <v>5011</v>
      </c>
      <c r="D253" s="284" t="s">
        <v>342</v>
      </c>
      <c r="E253" s="395"/>
      <c r="F253" s="396">
        <v>4</v>
      </c>
      <c r="G253" s="397"/>
    </row>
    <row r="254" spans="1:7" ht="12.75">
      <c r="A254" s="196"/>
      <c r="B254" s="24">
        <v>3239</v>
      </c>
      <c r="C254" s="25">
        <v>5021</v>
      </c>
      <c r="D254" s="284" t="s">
        <v>343</v>
      </c>
      <c r="E254" s="395"/>
      <c r="F254" s="396">
        <v>12</v>
      </c>
      <c r="G254" s="397">
        <v>30</v>
      </c>
    </row>
    <row r="255" spans="1:7" ht="12.75">
      <c r="A255" s="196"/>
      <c r="B255" s="24">
        <v>3239</v>
      </c>
      <c r="C255" s="25">
        <v>5139</v>
      </c>
      <c r="D255" s="288" t="s">
        <v>156</v>
      </c>
      <c r="E255" s="395"/>
      <c r="F255" s="396">
        <v>3.5</v>
      </c>
      <c r="G255" s="397">
        <v>3</v>
      </c>
    </row>
    <row r="256" spans="1:7" ht="12.75">
      <c r="A256" s="196"/>
      <c r="B256" s="24">
        <v>3239</v>
      </c>
      <c r="C256" s="25">
        <v>5169</v>
      </c>
      <c r="D256" s="295" t="s">
        <v>314</v>
      </c>
      <c r="E256" s="395"/>
      <c r="F256" s="396">
        <v>219.4</v>
      </c>
      <c r="G256" s="397">
        <v>83</v>
      </c>
    </row>
    <row r="257" spans="1:7" ht="12.75">
      <c r="A257" s="196"/>
      <c r="B257" s="24">
        <v>3239</v>
      </c>
      <c r="C257" s="25">
        <v>5173</v>
      </c>
      <c r="D257" s="295" t="s">
        <v>348</v>
      </c>
      <c r="E257" s="395"/>
      <c r="F257" s="396">
        <v>3.7</v>
      </c>
      <c r="G257" s="397">
        <v>8</v>
      </c>
    </row>
    <row r="258" spans="1:7" ht="12.75">
      <c r="A258" s="196"/>
      <c r="B258" s="24">
        <v>3239</v>
      </c>
      <c r="C258" s="25">
        <v>5175</v>
      </c>
      <c r="D258" s="295" t="s">
        <v>163</v>
      </c>
      <c r="E258" s="395"/>
      <c r="F258" s="396">
        <v>1.1</v>
      </c>
      <c r="G258" s="397"/>
    </row>
    <row r="259" spans="1:7" ht="12.75">
      <c r="A259" s="129"/>
      <c r="B259" s="83">
        <v>3239</v>
      </c>
      <c r="C259" s="84"/>
      <c r="D259" s="66" t="s">
        <v>122</v>
      </c>
      <c r="E259" s="395"/>
      <c r="F259" s="400">
        <f>SUM(F253:F258)</f>
        <v>243.7</v>
      </c>
      <c r="G259" s="401">
        <f>SUM(G253:G258)</f>
        <v>124</v>
      </c>
    </row>
    <row r="260" spans="1:7" ht="12.75">
      <c r="A260" s="122">
        <v>225</v>
      </c>
      <c r="B260" s="86">
        <v>3291</v>
      </c>
      <c r="C260" s="87"/>
      <c r="D260" s="291" t="s">
        <v>251</v>
      </c>
      <c r="E260" s="247"/>
      <c r="F260" s="177"/>
      <c r="G260" s="178"/>
    </row>
    <row r="261" spans="1:7" ht="12.75">
      <c r="A261" s="72">
        <v>226</v>
      </c>
      <c r="B261" s="147">
        <v>3291</v>
      </c>
      <c r="C261" s="148">
        <v>5011</v>
      </c>
      <c r="D261" s="284" t="s">
        <v>342</v>
      </c>
      <c r="E261" s="248">
        <v>660</v>
      </c>
      <c r="F261" s="179">
        <v>311.4</v>
      </c>
      <c r="G261" s="180">
        <v>110.5</v>
      </c>
    </row>
    <row r="262" spans="1:7" ht="12.75">
      <c r="A262" s="72">
        <v>227</v>
      </c>
      <c r="B262" s="147">
        <v>3291</v>
      </c>
      <c r="C262" s="148">
        <v>5021</v>
      </c>
      <c r="D262" s="284" t="s">
        <v>343</v>
      </c>
      <c r="E262" s="248">
        <v>100</v>
      </c>
      <c r="F262" s="179">
        <v>108.3</v>
      </c>
      <c r="G262" s="180"/>
    </row>
    <row r="263" spans="1:7" ht="12.75">
      <c r="A263" s="72">
        <v>228</v>
      </c>
      <c r="B263" s="147">
        <v>3291</v>
      </c>
      <c r="C263" s="148">
        <v>5031</v>
      </c>
      <c r="D263" s="288" t="s">
        <v>154</v>
      </c>
      <c r="E263" s="248">
        <v>159</v>
      </c>
      <c r="F263" s="179">
        <v>102.9</v>
      </c>
      <c r="G263" s="180">
        <v>44.2</v>
      </c>
    </row>
    <row r="264" spans="1:7" ht="12.75">
      <c r="A264" s="72">
        <v>229</v>
      </c>
      <c r="B264" s="147">
        <v>3291</v>
      </c>
      <c r="C264" s="148">
        <v>5032</v>
      </c>
      <c r="D264" s="288" t="s">
        <v>201</v>
      </c>
      <c r="E264" s="248">
        <v>74</v>
      </c>
      <c r="F264" s="179">
        <v>36.5</v>
      </c>
      <c r="G264" s="180">
        <v>15.3</v>
      </c>
    </row>
    <row r="265" spans="1:7" ht="12.75">
      <c r="A265" s="72">
        <v>230</v>
      </c>
      <c r="B265" s="147">
        <v>3291</v>
      </c>
      <c r="C265" s="148">
        <v>5038</v>
      </c>
      <c r="D265" s="288" t="s">
        <v>344</v>
      </c>
      <c r="E265" s="248"/>
      <c r="F265" s="179">
        <v>1.9</v>
      </c>
      <c r="G265" s="180"/>
    </row>
    <row r="266" spans="1:7" ht="12.75">
      <c r="A266" s="72">
        <v>231</v>
      </c>
      <c r="B266" s="147">
        <v>3291</v>
      </c>
      <c r="C266" s="148">
        <v>5136</v>
      </c>
      <c r="D266" s="284" t="s">
        <v>345</v>
      </c>
      <c r="E266" s="248"/>
      <c r="F266" s="179">
        <v>0.4</v>
      </c>
      <c r="G266" s="180"/>
    </row>
    <row r="267" spans="1:7" ht="12.75">
      <c r="A267" s="72">
        <v>232</v>
      </c>
      <c r="B267" s="147">
        <v>3291</v>
      </c>
      <c r="C267" s="148">
        <v>5137</v>
      </c>
      <c r="D267" s="284" t="s">
        <v>346</v>
      </c>
      <c r="E267" s="248"/>
      <c r="F267" s="179"/>
      <c r="G267" s="180"/>
    </row>
    <row r="268" spans="1:7" ht="12.75">
      <c r="A268" s="72">
        <v>233</v>
      </c>
      <c r="B268" s="147">
        <v>3291</v>
      </c>
      <c r="C268" s="148">
        <v>5139</v>
      </c>
      <c r="D268" s="288" t="s">
        <v>156</v>
      </c>
      <c r="E268" s="248">
        <v>20</v>
      </c>
      <c r="F268" s="179">
        <v>92.3</v>
      </c>
      <c r="G268" s="180">
        <v>24.5</v>
      </c>
    </row>
    <row r="269" spans="1:7" ht="12.75">
      <c r="A269" s="72"/>
      <c r="B269" s="147">
        <v>3291</v>
      </c>
      <c r="C269" s="148">
        <v>5142</v>
      </c>
      <c r="D269" s="295" t="s">
        <v>367</v>
      </c>
      <c r="E269" s="248"/>
      <c r="F269" s="179">
        <v>6.7</v>
      </c>
      <c r="G269" s="180"/>
    </row>
    <row r="270" spans="1:7" ht="12.75">
      <c r="A270" s="72">
        <v>234</v>
      </c>
      <c r="B270" s="147">
        <v>3291</v>
      </c>
      <c r="C270" s="148">
        <v>5161</v>
      </c>
      <c r="D270" s="295" t="s">
        <v>162</v>
      </c>
      <c r="E270" s="248">
        <v>1</v>
      </c>
      <c r="F270" s="179">
        <v>0.4</v>
      </c>
      <c r="G270" s="180">
        <v>0.5</v>
      </c>
    </row>
    <row r="271" spans="1:7" ht="12.75">
      <c r="A271" s="72">
        <v>235</v>
      </c>
      <c r="B271" s="147">
        <v>3291</v>
      </c>
      <c r="C271" s="148">
        <v>5162</v>
      </c>
      <c r="D271" s="295" t="s">
        <v>347</v>
      </c>
      <c r="E271" s="248">
        <v>10</v>
      </c>
      <c r="F271" s="179">
        <v>13.7</v>
      </c>
      <c r="G271" s="180">
        <v>10</v>
      </c>
    </row>
    <row r="272" spans="1:7" ht="12.75">
      <c r="A272" s="72"/>
      <c r="B272" s="147">
        <v>3291</v>
      </c>
      <c r="C272" s="148">
        <v>5163</v>
      </c>
      <c r="D272" s="295" t="s">
        <v>143</v>
      </c>
      <c r="E272" s="248"/>
      <c r="F272" s="179">
        <v>6.2</v>
      </c>
      <c r="G272" s="180"/>
    </row>
    <row r="273" spans="1:7" ht="12.75">
      <c r="A273" s="72">
        <v>236</v>
      </c>
      <c r="B273" s="147">
        <v>3291</v>
      </c>
      <c r="C273" s="148">
        <v>5164</v>
      </c>
      <c r="D273" s="295" t="s">
        <v>286</v>
      </c>
      <c r="E273" s="248"/>
      <c r="F273" s="179"/>
      <c r="G273" s="180"/>
    </row>
    <row r="274" spans="1:7" ht="12.75">
      <c r="A274" s="72">
        <v>237</v>
      </c>
      <c r="B274" s="147">
        <v>3291</v>
      </c>
      <c r="C274" s="148">
        <v>5169</v>
      </c>
      <c r="D274" s="295" t="s">
        <v>314</v>
      </c>
      <c r="E274" s="276">
        <v>700</v>
      </c>
      <c r="F274" s="179">
        <v>942.8</v>
      </c>
      <c r="G274" s="180">
        <v>500</v>
      </c>
    </row>
    <row r="275" spans="1:7" ht="12.75">
      <c r="A275" s="72">
        <v>238</v>
      </c>
      <c r="B275" s="147">
        <v>3291</v>
      </c>
      <c r="C275" s="148">
        <v>5172</v>
      </c>
      <c r="D275" s="295" t="s">
        <v>269</v>
      </c>
      <c r="E275" s="248"/>
      <c r="F275" s="179"/>
      <c r="G275" s="180"/>
    </row>
    <row r="276" spans="1:7" ht="12.75">
      <c r="A276" s="72">
        <v>239</v>
      </c>
      <c r="B276" s="147">
        <v>3291</v>
      </c>
      <c r="C276" s="148">
        <v>5173</v>
      </c>
      <c r="D276" s="295" t="s">
        <v>348</v>
      </c>
      <c r="E276" s="248">
        <v>300</v>
      </c>
      <c r="F276" s="179">
        <v>281.7</v>
      </c>
      <c r="G276" s="180">
        <v>400</v>
      </c>
    </row>
    <row r="277" spans="1:7" ht="12.75">
      <c r="A277" s="149">
        <v>240</v>
      </c>
      <c r="B277" s="147">
        <v>3291</v>
      </c>
      <c r="C277" s="148">
        <v>5175</v>
      </c>
      <c r="D277" s="295" t="s">
        <v>163</v>
      </c>
      <c r="E277" s="248">
        <v>30</v>
      </c>
      <c r="F277" s="179">
        <v>9.2</v>
      </c>
      <c r="G277" s="180"/>
    </row>
    <row r="278" spans="1:7" ht="12.75">
      <c r="A278" s="129">
        <v>241</v>
      </c>
      <c r="B278" s="83">
        <v>3291</v>
      </c>
      <c r="C278" s="84"/>
      <c r="D278" s="289" t="s">
        <v>122</v>
      </c>
      <c r="E278" s="277">
        <f>SUM(E261:E277)</f>
        <v>2054</v>
      </c>
      <c r="F278" s="346">
        <f>SUM(F261:F277)</f>
        <v>1914.4</v>
      </c>
      <c r="G278" s="347">
        <f>SUM(G261:G277)</f>
        <v>1105</v>
      </c>
    </row>
    <row r="279" spans="1:7" ht="12.75">
      <c r="A279" s="122">
        <v>242</v>
      </c>
      <c r="B279" s="147"/>
      <c r="C279" s="148"/>
      <c r="D279" s="284" t="s">
        <v>252</v>
      </c>
      <c r="E279" s="247"/>
      <c r="F279" s="177"/>
      <c r="G279" s="178"/>
    </row>
    <row r="280" spans="1:7" ht="12.75">
      <c r="A280" s="123">
        <v>243</v>
      </c>
      <c r="B280" s="147">
        <v>3299</v>
      </c>
      <c r="C280" s="148">
        <v>5011</v>
      </c>
      <c r="D280" s="295" t="s">
        <v>279</v>
      </c>
      <c r="E280" s="248"/>
      <c r="F280" s="179">
        <v>84</v>
      </c>
      <c r="G280" s="180">
        <v>168.9</v>
      </c>
    </row>
    <row r="281" spans="1:7" ht="12.75">
      <c r="A281" s="123">
        <v>244</v>
      </c>
      <c r="B281" s="147">
        <v>3299</v>
      </c>
      <c r="C281" s="148">
        <v>5021</v>
      </c>
      <c r="D281" s="295" t="s">
        <v>142</v>
      </c>
      <c r="E281" s="248"/>
      <c r="F281" s="179"/>
      <c r="G281" s="180"/>
    </row>
    <row r="282" spans="1:7" ht="12.75">
      <c r="A282" s="123">
        <v>245</v>
      </c>
      <c r="B282" s="147">
        <v>3299</v>
      </c>
      <c r="C282" s="148">
        <v>5031</v>
      </c>
      <c r="D282" s="295" t="s">
        <v>280</v>
      </c>
      <c r="E282" s="248"/>
      <c r="F282" s="179">
        <v>21</v>
      </c>
      <c r="G282" s="180">
        <v>43.9</v>
      </c>
    </row>
    <row r="283" spans="1:7" ht="12.75">
      <c r="A283" s="123">
        <v>246</v>
      </c>
      <c r="B283" s="147">
        <v>3299</v>
      </c>
      <c r="C283" s="148">
        <v>5032</v>
      </c>
      <c r="D283" s="295" t="s">
        <v>201</v>
      </c>
      <c r="E283" s="248"/>
      <c r="F283" s="179">
        <v>7.5</v>
      </c>
      <c r="G283" s="180">
        <v>15.2</v>
      </c>
    </row>
    <row r="284" spans="1:7" ht="12.75">
      <c r="A284" s="123">
        <v>247</v>
      </c>
      <c r="B284" s="147">
        <v>3299</v>
      </c>
      <c r="C284" s="148">
        <v>5038</v>
      </c>
      <c r="D284" s="295" t="s">
        <v>281</v>
      </c>
      <c r="E284" s="248"/>
      <c r="F284" s="179">
        <v>0.3</v>
      </c>
      <c r="G284" s="180"/>
    </row>
    <row r="285" spans="1:7" ht="12.75">
      <c r="A285" s="123">
        <v>248</v>
      </c>
      <c r="B285" s="147">
        <v>3299</v>
      </c>
      <c r="C285" s="148">
        <v>5137</v>
      </c>
      <c r="D285" s="295" t="s">
        <v>149</v>
      </c>
      <c r="E285" s="248"/>
      <c r="F285" s="179">
        <v>15.7</v>
      </c>
      <c r="G285" s="180"/>
    </row>
    <row r="286" spans="1:7" ht="12.75">
      <c r="A286" s="123">
        <v>249</v>
      </c>
      <c r="B286" s="147">
        <v>3299</v>
      </c>
      <c r="C286" s="148">
        <v>5139</v>
      </c>
      <c r="D286" s="295" t="s">
        <v>156</v>
      </c>
      <c r="E286" s="248"/>
      <c r="F286" s="179">
        <v>3.3</v>
      </c>
      <c r="G286" s="180">
        <v>35</v>
      </c>
    </row>
    <row r="287" spans="1:7" ht="12.75">
      <c r="A287" s="123">
        <v>250</v>
      </c>
      <c r="B287" s="147">
        <v>3299</v>
      </c>
      <c r="C287" s="148">
        <v>5161</v>
      </c>
      <c r="D287" s="295" t="s">
        <v>190</v>
      </c>
      <c r="E287" s="248"/>
      <c r="F287" s="179"/>
      <c r="G287" s="180"/>
    </row>
    <row r="288" spans="1:7" ht="12.75">
      <c r="A288" s="123">
        <v>251</v>
      </c>
      <c r="B288" s="147">
        <v>3299</v>
      </c>
      <c r="C288" s="148">
        <v>5162</v>
      </c>
      <c r="D288" s="295" t="s">
        <v>167</v>
      </c>
      <c r="E288" s="248"/>
      <c r="F288" s="179"/>
      <c r="G288" s="180"/>
    </row>
    <row r="289" spans="1:7" ht="12.75">
      <c r="A289" s="123">
        <v>252</v>
      </c>
      <c r="B289" s="147">
        <v>3299</v>
      </c>
      <c r="C289" s="148">
        <v>5163</v>
      </c>
      <c r="D289" s="295" t="s">
        <v>143</v>
      </c>
      <c r="E289" s="248"/>
      <c r="F289" s="179"/>
      <c r="G289" s="180"/>
    </row>
    <row r="290" spans="1:7" ht="12.75">
      <c r="A290" s="123">
        <v>253</v>
      </c>
      <c r="B290" s="147">
        <v>3299</v>
      </c>
      <c r="C290" s="148">
        <v>5169</v>
      </c>
      <c r="D290" s="295" t="s">
        <v>159</v>
      </c>
      <c r="E290" s="248"/>
      <c r="F290" s="179">
        <v>311.3</v>
      </c>
      <c r="G290" s="180">
        <v>95</v>
      </c>
    </row>
    <row r="291" spans="1:7" ht="12.75">
      <c r="A291" s="123">
        <v>254</v>
      </c>
      <c r="B291" s="147">
        <v>3299</v>
      </c>
      <c r="C291" s="148">
        <v>5173</v>
      </c>
      <c r="D291" s="295" t="s">
        <v>197</v>
      </c>
      <c r="E291" s="248"/>
      <c r="F291" s="179">
        <v>0.2</v>
      </c>
      <c r="G291" s="180">
        <v>10</v>
      </c>
    </row>
    <row r="292" spans="1:7" ht="12.75">
      <c r="A292" s="123">
        <v>255</v>
      </c>
      <c r="B292" s="147">
        <v>3299</v>
      </c>
      <c r="C292" s="148">
        <v>5175</v>
      </c>
      <c r="D292" s="295" t="s">
        <v>163</v>
      </c>
      <c r="E292" s="248"/>
      <c r="F292" s="179">
        <v>1.6</v>
      </c>
      <c r="G292" s="180"/>
    </row>
    <row r="293" spans="1:7" ht="12.75">
      <c r="A293" s="123">
        <v>256</v>
      </c>
      <c r="B293" s="147">
        <v>3299</v>
      </c>
      <c r="C293" s="148">
        <v>5182</v>
      </c>
      <c r="D293" s="295" t="s">
        <v>282</v>
      </c>
      <c r="E293" s="248"/>
      <c r="F293" s="179"/>
      <c r="G293" s="180"/>
    </row>
    <row r="294" spans="1:7" ht="12.75">
      <c r="A294" s="123">
        <v>257</v>
      </c>
      <c r="B294" s="147">
        <v>3299</v>
      </c>
      <c r="C294" s="148">
        <v>5189</v>
      </c>
      <c r="D294" s="295" t="s">
        <v>283</v>
      </c>
      <c r="E294" s="248"/>
      <c r="F294" s="179"/>
      <c r="G294" s="180"/>
    </row>
    <row r="295" spans="1:7" ht="12.75">
      <c r="A295" s="123">
        <v>258</v>
      </c>
      <c r="B295" s="147">
        <v>3299</v>
      </c>
      <c r="C295" s="148">
        <v>5194</v>
      </c>
      <c r="D295" s="295" t="s">
        <v>253</v>
      </c>
      <c r="E295" s="248"/>
      <c r="F295" s="179"/>
      <c r="G295" s="180"/>
    </row>
    <row r="296" spans="1:7" ht="12.75">
      <c r="A296" s="123">
        <v>259</v>
      </c>
      <c r="B296" s="147">
        <v>3299</v>
      </c>
      <c r="C296" s="148">
        <v>5221</v>
      </c>
      <c r="D296" s="295" t="s">
        <v>254</v>
      </c>
      <c r="E296" s="248"/>
      <c r="F296" s="179"/>
      <c r="G296" s="180"/>
    </row>
    <row r="297" spans="1:7" ht="12.75">
      <c r="A297" s="123">
        <v>260</v>
      </c>
      <c r="B297" s="147">
        <v>3299</v>
      </c>
      <c r="C297" s="148">
        <v>5222</v>
      </c>
      <c r="D297" s="295" t="s">
        <v>255</v>
      </c>
      <c r="E297" s="248"/>
      <c r="F297" s="179">
        <v>32</v>
      </c>
      <c r="G297" s="180"/>
    </row>
    <row r="298" spans="1:8" ht="12.75">
      <c r="A298" s="123"/>
      <c r="B298" s="147">
        <v>3299</v>
      </c>
      <c r="C298" s="148">
        <v>5229</v>
      </c>
      <c r="D298" s="295" t="s">
        <v>366</v>
      </c>
      <c r="E298" s="248">
        <v>30</v>
      </c>
      <c r="F298" s="179"/>
      <c r="G298" s="405">
        <v>20</v>
      </c>
      <c r="H298" s="406">
        <v>-10</v>
      </c>
    </row>
    <row r="299" spans="1:7" ht="12.75">
      <c r="A299" s="123">
        <v>261</v>
      </c>
      <c r="B299" s="147">
        <v>3299</v>
      </c>
      <c r="C299" s="148">
        <v>5331</v>
      </c>
      <c r="D299" s="295" t="s">
        <v>164</v>
      </c>
      <c r="E299" s="248"/>
      <c r="F299" s="179"/>
      <c r="G299" s="180"/>
    </row>
    <row r="300" spans="1:7" ht="12.75">
      <c r="A300" s="123">
        <v>262</v>
      </c>
      <c r="B300" s="147">
        <v>3299</v>
      </c>
      <c r="C300" s="148">
        <v>5339</v>
      </c>
      <c r="D300" s="295" t="s">
        <v>284</v>
      </c>
      <c r="E300" s="248"/>
      <c r="F300" s="179"/>
      <c r="G300" s="180"/>
    </row>
    <row r="301" spans="1:7" ht="12.75">
      <c r="A301" s="69">
        <v>263</v>
      </c>
      <c r="B301" s="147">
        <v>3299</v>
      </c>
      <c r="C301" s="148">
        <v>3299</v>
      </c>
      <c r="D301" s="284" t="s">
        <v>122</v>
      </c>
      <c r="E301" s="277">
        <v>30</v>
      </c>
      <c r="F301" s="346">
        <f>SUM(F280:F300)</f>
        <v>476.90000000000003</v>
      </c>
      <c r="G301" s="347">
        <f>SUM(G280:G300)</f>
        <v>388</v>
      </c>
    </row>
    <row r="302" spans="1:7" ht="12.75">
      <c r="A302" s="238">
        <v>264</v>
      </c>
      <c r="B302" s="76" t="s">
        <v>50</v>
      </c>
      <c r="C302" s="235"/>
      <c r="D302" s="298" t="s">
        <v>256</v>
      </c>
      <c r="E302" s="281">
        <f>SUM(E316,E325,E334,E341,E350,E359,E375,E388)</f>
        <v>247.7</v>
      </c>
      <c r="F302" s="348">
        <f>SUM(F316,F325,F334,F341,F350,F359,F375,F388)</f>
        <v>272.8</v>
      </c>
      <c r="G302" s="360">
        <f>SUM(G316,G325,G334,G341,G350,G359,G375,G388)</f>
        <v>314.4</v>
      </c>
    </row>
    <row r="303" spans="1:7" ht="12.75">
      <c r="A303" s="69">
        <v>265</v>
      </c>
      <c r="B303" s="67">
        <v>3311</v>
      </c>
      <c r="C303" s="219">
        <v>5021</v>
      </c>
      <c r="D303" s="284" t="s">
        <v>257</v>
      </c>
      <c r="E303" s="250"/>
      <c r="F303" s="345"/>
      <c r="G303" s="184"/>
    </row>
    <row r="304" spans="1:7" ht="12.75">
      <c r="A304" s="127">
        <v>266</v>
      </c>
      <c r="B304" s="103"/>
      <c r="C304" s="104"/>
      <c r="D304" s="300" t="s">
        <v>166</v>
      </c>
      <c r="E304" s="247"/>
      <c r="F304" s="177"/>
      <c r="G304" s="178"/>
    </row>
    <row r="305" spans="1:7" ht="12.75">
      <c r="A305" s="72">
        <v>267</v>
      </c>
      <c r="B305" s="141">
        <v>3314</v>
      </c>
      <c r="C305" s="201">
        <v>5021</v>
      </c>
      <c r="D305" s="292" t="s">
        <v>142</v>
      </c>
      <c r="E305" s="276">
        <v>19.2</v>
      </c>
      <c r="F305" s="179">
        <v>20</v>
      </c>
      <c r="G305" s="180">
        <v>20</v>
      </c>
    </row>
    <row r="306" spans="1:7" ht="12.75">
      <c r="A306" s="72">
        <v>268</v>
      </c>
      <c r="B306" s="141">
        <v>3315</v>
      </c>
      <c r="C306" s="201">
        <v>5136</v>
      </c>
      <c r="D306" s="292" t="s">
        <v>315</v>
      </c>
      <c r="E306" s="248"/>
      <c r="F306" s="179">
        <v>10.6</v>
      </c>
      <c r="G306" s="180">
        <v>10</v>
      </c>
    </row>
    <row r="307" spans="1:7" ht="12.75">
      <c r="A307" s="72">
        <v>269</v>
      </c>
      <c r="B307" s="141">
        <v>3314</v>
      </c>
      <c r="C307" s="201">
        <v>5137</v>
      </c>
      <c r="D307" s="292" t="s">
        <v>149</v>
      </c>
      <c r="E307" s="248">
        <v>23</v>
      </c>
      <c r="F307" s="179">
        <v>4.1</v>
      </c>
      <c r="G307" s="180">
        <v>5</v>
      </c>
    </row>
    <row r="308" spans="1:7" ht="12.75">
      <c r="A308" s="72">
        <v>270</v>
      </c>
      <c r="B308" s="24">
        <v>3314</v>
      </c>
      <c r="C308" s="25">
        <v>5139</v>
      </c>
      <c r="D308" s="293" t="s">
        <v>156</v>
      </c>
      <c r="E308" s="248"/>
      <c r="F308" s="179">
        <v>0.6</v>
      </c>
      <c r="G308" s="180"/>
    </row>
    <row r="309" spans="1:7" ht="12.75">
      <c r="A309" s="72">
        <v>271</v>
      </c>
      <c r="B309" s="24">
        <v>3314</v>
      </c>
      <c r="C309" s="25">
        <v>5161</v>
      </c>
      <c r="D309" s="288" t="s">
        <v>190</v>
      </c>
      <c r="E309" s="248"/>
      <c r="F309" s="179">
        <v>0.3</v>
      </c>
      <c r="G309" s="180"/>
    </row>
    <row r="310" spans="1:7" ht="12.75">
      <c r="A310" s="72">
        <v>272</v>
      </c>
      <c r="B310" s="24">
        <v>3314</v>
      </c>
      <c r="C310" s="25">
        <v>5162</v>
      </c>
      <c r="D310" s="293" t="s">
        <v>167</v>
      </c>
      <c r="E310" s="248"/>
      <c r="F310" s="179"/>
      <c r="G310" s="180"/>
    </row>
    <row r="311" spans="1:8" ht="12.75">
      <c r="A311" s="72">
        <v>273</v>
      </c>
      <c r="B311" s="24">
        <v>3314</v>
      </c>
      <c r="C311" s="25">
        <v>5169</v>
      </c>
      <c r="D311" s="293" t="s">
        <v>159</v>
      </c>
      <c r="E311" s="276">
        <v>0</v>
      </c>
      <c r="F311" s="179">
        <v>8.5</v>
      </c>
      <c r="G311" s="405">
        <v>8</v>
      </c>
      <c r="H311" s="404">
        <v>-0.2</v>
      </c>
    </row>
    <row r="312" spans="1:8" ht="12.75">
      <c r="A312" s="72">
        <v>274</v>
      </c>
      <c r="B312" s="24"/>
      <c r="C312" s="25">
        <v>5173</v>
      </c>
      <c r="D312" s="293" t="s">
        <v>197</v>
      </c>
      <c r="E312" s="276">
        <v>1</v>
      </c>
      <c r="F312" s="179">
        <v>1.5</v>
      </c>
      <c r="G312" s="405">
        <v>1</v>
      </c>
      <c r="H312" s="406">
        <v>-0.5</v>
      </c>
    </row>
    <row r="313" spans="1:7" ht="12.75">
      <c r="A313" s="72">
        <v>275</v>
      </c>
      <c r="B313" s="24"/>
      <c r="C313" s="25">
        <v>5175</v>
      </c>
      <c r="D313" s="293" t="s">
        <v>163</v>
      </c>
      <c r="E313" s="248">
        <v>1.5</v>
      </c>
      <c r="F313" s="179"/>
      <c r="G313" s="180"/>
    </row>
    <row r="314" spans="1:7" ht="12.75">
      <c r="A314" s="72"/>
      <c r="B314" s="24"/>
      <c r="C314" s="25">
        <v>5194</v>
      </c>
      <c r="D314" s="288" t="s">
        <v>253</v>
      </c>
      <c r="E314" s="248"/>
      <c r="F314" s="179">
        <v>0.2</v>
      </c>
      <c r="G314" s="180"/>
    </row>
    <row r="315" spans="1:7" ht="12.75">
      <c r="A315" s="72">
        <v>276</v>
      </c>
      <c r="B315" s="24">
        <v>3314</v>
      </c>
      <c r="C315" s="25">
        <v>5229</v>
      </c>
      <c r="D315" s="293" t="s">
        <v>168</v>
      </c>
      <c r="E315" s="248"/>
      <c r="F315" s="179"/>
      <c r="G315" s="180"/>
    </row>
    <row r="316" spans="1:7" ht="12.75">
      <c r="A316" s="119">
        <v>277</v>
      </c>
      <c r="B316" s="26">
        <v>3314</v>
      </c>
      <c r="C316" s="27" t="s">
        <v>51</v>
      </c>
      <c r="D316" s="301" t="s">
        <v>122</v>
      </c>
      <c r="E316" s="321">
        <f>SUM(E305:E315)</f>
        <v>44.7</v>
      </c>
      <c r="F316" s="363">
        <f>SUM(F305:F315)</f>
        <v>45.800000000000004</v>
      </c>
      <c r="G316" s="364">
        <f>SUM(G305:G315)</f>
        <v>44</v>
      </c>
    </row>
    <row r="317" spans="1:7" ht="12.75">
      <c r="A317" s="122">
        <v>278</v>
      </c>
      <c r="B317" s="145">
        <v>3315</v>
      </c>
      <c r="C317" s="146"/>
      <c r="D317" s="304" t="s">
        <v>270</v>
      </c>
      <c r="E317" s="247"/>
      <c r="F317" s="177"/>
      <c r="G317" s="178"/>
    </row>
    <row r="318" spans="1:7" ht="12.75">
      <c r="A318" s="72">
        <v>279</v>
      </c>
      <c r="B318" s="147">
        <v>3315</v>
      </c>
      <c r="C318" s="148">
        <v>5021</v>
      </c>
      <c r="D318" s="295" t="s">
        <v>142</v>
      </c>
      <c r="E318" s="276">
        <v>3.6</v>
      </c>
      <c r="F318" s="179">
        <v>3</v>
      </c>
      <c r="G318" s="180">
        <v>3.6</v>
      </c>
    </row>
    <row r="319" spans="1:7" ht="12.75">
      <c r="A319" s="72"/>
      <c r="B319" s="147"/>
      <c r="C319" s="148">
        <v>5023</v>
      </c>
      <c r="D319" s="295" t="s">
        <v>198</v>
      </c>
      <c r="E319" s="276"/>
      <c r="F319" s="179">
        <v>0.3</v>
      </c>
      <c r="G319" s="180"/>
    </row>
    <row r="320" spans="1:7" ht="12.75">
      <c r="A320" s="72">
        <v>280</v>
      </c>
      <c r="B320" s="147">
        <v>3315</v>
      </c>
      <c r="C320" s="148">
        <v>5136</v>
      </c>
      <c r="D320" s="295" t="s">
        <v>315</v>
      </c>
      <c r="E320" s="248"/>
      <c r="F320" s="179"/>
      <c r="G320" s="180"/>
    </row>
    <row r="321" spans="1:7" ht="12.75">
      <c r="A321" s="72">
        <v>281</v>
      </c>
      <c r="B321" s="147">
        <v>3315</v>
      </c>
      <c r="C321" s="148">
        <v>5137</v>
      </c>
      <c r="D321" s="295" t="s">
        <v>149</v>
      </c>
      <c r="E321" s="248"/>
      <c r="F321" s="179"/>
      <c r="G321" s="180"/>
    </row>
    <row r="322" spans="1:7" ht="12.75">
      <c r="A322" s="72">
        <v>282</v>
      </c>
      <c r="B322" s="147">
        <v>3315</v>
      </c>
      <c r="C322" s="148">
        <v>5139</v>
      </c>
      <c r="D322" s="295" t="s">
        <v>156</v>
      </c>
      <c r="E322" s="276">
        <v>1</v>
      </c>
      <c r="F322" s="179">
        <v>0.1</v>
      </c>
      <c r="G322" s="180">
        <v>1</v>
      </c>
    </row>
    <row r="323" spans="1:7" ht="12.75">
      <c r="A323" s="72">
        <v>283</v>
      </c>
      <c r="B323" s="147">
        <v>3315</v>
      </c>
      <c r="C323" s="148">
        <v>5169</v>
      </c>
      <c r="D323" s="295" t="s">
        <v>159</v>
      </c>
      <c r="E323" s="276">
        <v>1</v>
      </c>
      <c r="F323" s="179"/>
      <c r="G323" s="180"/>
    </row>
    <row r="324" spans="1:7" ht="12.75">
      <c r="A324" s="72">
        <v>284</v>
      </c>
      <c r="B324" s="147">
        <v>3315</v>
      </c>
      <c r="C324" s="148">
        <v>5172</v>
      </c>
      <c r="D324" s="295" t="s">
        <v>269</v>
      </c>
      <c r="E324" s="248"/>
      <c r="F324" s="179"/>
      <c r="G324" s="180"/>
    </row>
    <row r="325" spans="1:7" ht="12.75">
      <c r="A325" s="129">
        <v>285</v>
      </c>
      <c r="B325" s="99">
        <v>3315</v>
      </c>
      <c r="C325" s="100"/>
      <c r="D325" s="297" t="s">
        <v>122</v>
      </c>
      <c r="E325" s="322">
        <f>SUM(E318:E324)</f>
        <v>5.6</v>
      </c>
      <c r="F325" s="363">
        <f>SUM(F318:F324)</f>
        <v>3.4</v>
      </c>
      <c r="G325" s="364">
        <f>SUM(G318:G324)</f>
        <v>4.6</v>
      </c>
    </row>
    <row r="326" spans="1:7" ht="12.75">
      <c r="A326" s="122">
        <v>286</v>
      </c>
      <c r="B326" s="86"/>
      <c r="C326" s="87"/>
      <c r="D326" s="291" t="s">
        <v>169</v>
      </c>
      <c r="E326" s="247"/>
      <c r="F326" s="177"/>
      <c r="G326" s="178"/>
    </row>
    <row r="327" spans="1:7" ht="12.75">
      <c r="A327" s="72">
        <v>287</v>
      </c>
      <c r="B327" s="24">
        <v>3319</v>
      </c>
      <c r="C327" s="25">
        <v>5021</v>
      </c>
      <c r="D327" s="293" t="s">
        <v>142</v>
      </c>
      <c r="E327" s="276">
        <v>10.9</v>
      </c>
      <c r="F327" s="179">
        <v>11.3</v>
      </c>
      <c r="G327" s="180">
        <v>13</v>
      </c>
    </row>
    <row r="328" spans="1:7" ht="12.75">
      <c r="A328" s="72">
        <v>288</v>
      </c>
      <c r="B328" s="24">
        <v>3319</v>
      </c>
      <c r="C328" s="25">
        <v>5136</v>
      </c>
      <c r="D328" s="293" t="s">
        <v>232</v>
      </c>
      <c r="E328" s="248"/>
      <c r="F328" s="179"/>
      <c r="G328" s="180"/>
    </row>
    <row r="329" spans="1:7" ht="12.75">
      <c r="A329" s="72">
        <v>289</v>
      </c>
      <c r="B329" s="24">
        <v>3319</v>
      </c>
      <c r="C329" s="25">
        <v>5137</v>
      </c>
      <c r="D329" s="288" t="s">
        <v>149</v>
      </c>
      <c r="E329" s="248"/>
      <c r="F329" s="179"/>
      <c r="G329" s="180"/>
    </row>
    <row r="330" spans="1:7" ht="12.75">
      <c r="A330" s="72">
        <v>290</v>
      </c>
      <c r="B330" s="24">
        <v>3319</v>
      </c>
      <c r="C330" s="25">
        <v>5139</v>
      </c>
      <c r="D330" s="293" t="s">
        <v>156</v>
      </c>
      <c r="E330" s="248">
        <v>1.5</v>
      </c>
      <c r="F330" s="179">
        <v>0.5</v>
      </c>
      <c r="G330" s="180">
        <v>1</v>
      </c>
    </row>
    <row r="331" spans="1:7" ht="12.75">
      <c r="A331" s="72">
        <v>291</v>
      </c>
      <c r="B331" s="24"/>
      <c r="C331" s="25">
        <v>5167</v>
      </c>
      <c r="D331" s="288" t="s">
        <v>196</v>
      </c>
      <c r="E331" s="248">
        <v>1.5</v>
      </c>
      <c r="F331" s="179"/>
      <c r="G331" s="180"/>
    </row>
    <row r="332" spans="1:7" ht="12.75">
      <c r="A332" s="72">
        <v>292</v>
      </c>
      <c r="B332" s="24">
        <v>3319</v>
      </c>
      <c r="C332" s="25">
        <v>5169</v>
      </c>
      <c r="D332" s="293" t="s">
        <v>170</v>
      </c>
      <c r="E332" s="276">
        <v>0.5</v>
      </c>
      <c r="F332" s="179">
        <v>0.4</v>
      </c>
      <c r="G332" s="180">
        <v>0.5</v>
      </c>
    </row>
    <row r="333" spans="1:7" ht="12.75">
      <c r="A333" s="72">
        <v>293</v>
      </c>
      <c r="B333" s="26"/>
      <c r="C333" s="27">
        <v>5173</v>
      </c>
      <c r="D333" s="305" t="s">
        <v>197</v>
      </c>
      <c r="E333" s="276">
        <v>0.5</v>
      </c>
      <c r="F333" s="179"/>
      <c r="G333" s="180"/>
    </row>
    <row r="334" spans="1:7" ht="12.75">
      <c r="A334" s="129">
        <v>294</v>
      </c>
      <c r="B334" s="83">
        <v>3319</v>
      </c>
      <c r="C334" s="84" t="s">
        <v>51</v>
      </c>
      <c r="D334" s="289" t="s">
        <v>122</v>
      </c>
      <c r="E334" s="322">
        <f>SUM(E327:E333)</f>
        <v>14.9</v>
      </c>
      <c r="F334" s="363">
        <f>SUM(F327:F333)</f>
        <v>12.200000000000001</v>
      </c>
      <c r="G334" s="364">
        <f>SUM(G327:G333)</f>
        <v>14.5</v>
      </c>
    </row>
    <row r="335" spans="1:7" ht="12.75">
      <c r="A335" s="120">
        <v>295</v>
      </c>
      <c r="B335" s="139">
        <v>3322</v>
      </c>
      <c r="C335" s="140"/>
      <c r="D335" s="306" t="s">
        <v>233</v>
      </c>
      <c r="E335" s="247"/>
      <c r="F335" s="177"/>
      <c r="G335" s="178"/>
    </row>
    <row r="336" spans="1:7" ht="12.75">
      <c r="A336" s="123">
        <v>296</v>
      </c>
      <c r="B336" s="139">
        <v>3322</v>
      </c>
      <c r="C336" s="140">
        <v>5137</v>
      </c>
      <c r="D336" s="292" t="s">
        <v>149</v>
      </c>
      <c r="E336" s="248"/>
      <c r="F336" s="179"/>
      <c r="G336" s="180"/>
    </row>
    <row r="337" spans="1:7" ht="12.75">
      <c r="A337" s="123">
        <v>297</v>
      </c>
      <c r="B337" s="139"/>
      <c r="C337" s="140">
        <v>5137</v>
      </c>
      <c r="D337" s="292" t="s">
        <v>156</v>
      </c>
      <c r="E337" s="248"/>
      <c r="F337" s="179"/>
      <c r="G337" s="180"/>
    </row>
    <row r="338" spans="1:7" ht="12.75">
      <c r="A338" s="123">
        <v>298</v>
      </c>
      <c r="B338" s="24">
        <v>3322</v>
      </c>
      <c r="C338" s="25">
        <v>5163</v>
      </c>
      <c r="D338" s="288" t="s">
        <v>258</v>
      </c>
      <c r="E338" s="248"/>
      <c r="F338" s="179">
        <v>2.2</v>
      </c>
      <c r="G338" s="180">
        <v>2.2</v>
      </c>
    </row>
    <row r="339" spans="1:7" ht="12.75">
      <c r="A339" s="123">
        <v>299</v>
      </c>
      <c r="B339" s="24">
        <v>3322</v>
      </c>
      <c r="C339" s="25">
        <v>5169</v>
      </c>
      <c r="D339" s="293" t="s">
        <v>96</v>
      </c>
      <c r="E339" s="248"/>
      <c r="F339" s="179">
        <v>0.2</v>
      </c>
      <c r="G339" s="180">
        <v>1</v>
      </c>
    </row>
    <row r="340" spans="1:8" ht="12.75">
      <c r="A340" s="123">
        <v>300</v>
      </c>
      <c r="B340" s="26">
        <v>3322</v>
      </c>
      <c r="C340" s="27">
        <v>5171</v>
      </c>
      <c r="D340" s="305" t="s">
        <v>147</v>
      </c>
      <c r="E340" s="248"/>
      <c r="F340" s="179">
        <v>10.6</v>
      </c>
      <c r="G340" s="405">
        <v>14.8</v>
      </c>
      <c r="H340" s="406">
        <v>-7</v>
      </c>
    </row>
    <row r="341" spans="1:7" ht="12.75">
      <c r="A341" s="129">
        <v>301</v>
      </c>
      <c r="B341" s="83">
        <v>3322</v>
      </c>
      <c r="C341" s="84" t="s">
        <v>234</v>
      </c>
      <c r="D341" s="289" t="s">
        <v>122</v>
      </c>
      <c r="E341" s="322">
        <v>25</v>
      </c>
      <c r="F341" s="363">
        <f>SUM(F336:F340)</f>
        <v>13</v>
      </c>
      <c r="G341" s="364">
        <f>SUM(G336:G340)</f>
        <v>18</v>
      </c>
    </row>
    <row r="342" spans="1:7" ht="12.75">
      <c r="A342" s="69">
        <v>302</v>
      </c>
      <c r="B342" s="147">
        <v>3330</v>
      </c>
      <c r="C342" s="148"/>
      <c r="D342" s="284" t="s">
        <v>316</v>
      </c>
      <c r="E342" s="247"/>
      <c r="F342" s="177"/>
      <c r="G342" s="178"/>
    </row>
    <row r="343" spans="1:7" ht="12.75">
      <c r="A343" s="144">
        <v>303</v>
      </c>
      <c r="B343" s="147">
        <v>3330</v>
      </c>
      <c r="C343" s="148">
        <v>6323</v>
      </c>
      <c r="D343" s="295" t="s">
        <v>317</v>
      </c>
      <c r="E343" s="248"/>
      <c r="F343" s="179"/>
      <c r="G343" s="180"/>
    </row>
    <row r="344" spans="1:7" ht="12.75">
      <c r="A344" s="144">
        <v>304</v>
      </c>
      <c r="B344" s="147">
        <v>3330</v>
      </c>
      <c r="C344" s="219" t="s">
        <v>234</v>
      </c>
      <c r="D344" s="284" t="s">
        <v>122</v>
      </c>
      <c r="E344" s="327"/>
      <c r="F344" s="372"/>
      <c r="G344" s="373"/>
    </row>
    <row r="345" spans="1:7" ht="12.75">
      <c r="A345" s="221">
        <v>305</v>
      </c>
      <c r="B345" s="86"/>
      <c r="C345" s="87"/>
      <c r="D345" s="291" t="s">
        <v>171</v>
      </c>
      <c r="E345" s="247"/>
      <c r="F345" s="177"/>
      <c r="G345" s="178"/>
    </row>
    <row r="346" spans="1:7" ht="12.75">
      <c r="A346" s="123">
        <v>306</v>
      </c>
      <c r="B346" s="24">
        <v>3341</v>
      </c>
      <c r="C346" s="25">
        <v>5137</v>
      </c>
      <c r="D346" s="288" t="s">
        <v>149</v>
      </c>
      <c r="E346" s="248"/>
      <c r="F346" s="179"/>
      <c r="G346" s="180"/>
    </row>
    <row r="347" spans="1:7" ht="12.75">
      <c r="A347" s="123">
        <v>307</v>
      </c>
      <c r="B347" s="24">
        <v>3341</v>
      </c>
      <c r="C347" s="25">
        <v>5169</v>
      </c>
      <c r="D347" s="293" t="s">
        <v>159</v>
      </c>
      <c r="E347" s="248"/>
      <c r="F347" s="179"/>
      <c r="G347" s="180"/>
    </row>
    <row r="348" spans="1:7" ht="12.75">
      <c r="A348" s="123">
        <v>308</v>
      </c>
      <c r="B348" s="24">
        <v>3341</v>
      </c>
      <c r="C348" s="25">
        <v>5171</v>
      </c>
      <c r="D348" s="293" t="s">
        <v>147</v>
      </c>
      <c r="E348" s="248"/>
      <c r="F348" s="179">
        <v>0</v>
      </c>
      <c r="G348" s="180">
        <v>5</v>
      </c>
    </row>
    <row r="349" spans="1:7" ht="12.75">
      <c r="A349" s="123">
        <v>309</v>
      </c>
      <c r="B349" s="24">
        <v>3341</v>
      </c>
      <c r="C349" s="25">
        <v>6121</v>
      </c>
      <c r="D349" s="293" t="s">
        <v>161</v>
      </c>
      <c r="E349" s="248"/>
      <c r="F349" s="179"/>
      <c r="G349" s="180"/>
    </row>
    <row r="350" spans="1:7" ht="12.75">
      <c r="A350" s="128">
        <v>310</v>
      </c>
      <c r="B350" s="83">
        <v>3341</v>
      </c>
      <c r="C350" s="84" t="s">
        <v>51</v>
      </c>
      <c r="D350" s="289" t="s">
        <v>122</v>
      </c>
      <c r="E350" s="322">
        <v>5</v>
      </c>
      <c r="F350" s="363">
        <f>SUM(F346:F349)</f>
        <v>0</v>
      </c>
      <c r="G350" s="364">
        <f>SUM(G346:G349)</f>
        <v>5</v>
      </c>
    </row>
    <row r="351" spans="1:7" ht="12.75">
      <c r="A351" s="127">
        <v>311</v>
      </c>
      <c r="B351" s="86">
        <v>3349</v>
      </c>
      <c r="C351" s="87"/>
      <c r="D351" s="291" t="s">
        <v>222</v>
      </c>
      <c r="E351" s="247"/>
      <c r="F351" s="177"/>
      <c r="G351" s="178"/>
    </row>
    <row r="352" spans="1:7" ht="12.75">
      <c r="A352" s="72">
        <v>312</v>
      </c>
      <c r="B352" s="24"/>
      <c r="C352" s="25">
        <v>5021</v>
      </c>
      <c r="D352" s="288" t="s">
        <v>142</v>
      </c>
      <c r="E352" s="248"/>
      <c r="F352" s="179">
        <v>1.5</v>
      </c>
      <c r="G352" s="180">
        <v>1.5</v>
      </c>
    </row>
    <row r="353" spans="1:7" ht="12.75">
      <c r="A353" s="72">
        <v>313</v>
      </c>
      <c r="B353" s="24">
        <v>3349</v>
      </c>
      <c r="C353" s="25">
        <v>5139</v>
      </c>
      <c r="D353" s="288" t="s">
        <v>156</v>
      </c>
      <c r="E353" s="248"/>
      <c r="F353" s="179">
        <v>3.8</v>
      </c>
      <c r="G353" s="180">
        <v>4</v>
      </c>
    </row>
    <row r="354" spans="1:7" ht="12.75">
      <c r="A354" s="72">
        <v>314</v>
      </c>
      <c r="B354" s="24">
        <v>3349</v>
      </c>
      <c r="C354" s="25">
        <v>5161</v>
      </c>
      <c r="D354" s="288" t="s">
        <v>190</v>
      </c>
      <c r="E354" s="276">
        <v>2</v>
      </c>
      <c r="F354" s="179"/>
      <c r="G354" s="180"/>
    </row>
    <row r="355" spans="1:7" ht="12.75">
      <c r="A355" s="72">
        <v>315</v>
      </c>
      <c r="B355" s="24">
        <v>3349</v>
      </c>
      <c r="C355" s="25">
        <v>5167</v>
      </c>
      <c r="D355" s="288" t="s">
        <v>196</v>
      </c>
      <c r="E355" s="248"/>
      <c r="F355" s="179"/>
      <c r="G355" s="180"/>
    </row>
    <row r="356" spans="1:7" ht="12.75">
      <c r="A356" s="72">
        <v>316</v>
      </c>
      <c r="B356" s="24"/>
      <c r="C356" s="25">
        <v>5169</v>
      </c>
      <c r="D356" s="288" t="s">
        <v>159</v>
      </c>
      <c r="E356" s="248">
        <v>12</v>
      </c>
      <c r="F356" s="179">
        <v>12</v>
      </c>
      <c r="G356" s="180">
        <v>13</v>
      </c>
    </row>
    <row r="357" spans="1:7" ht="12.75">
      <c r="A357" s="72">
        <v>317</v>
      </c>
      <c r="B357" s="24">
        <v>3349</v>
      </c>
      <c r="C357" s="25">
        <v>5194</v>
      </c>
      <c r="D357" s="288" t="s">
        <v>318</v>
      </c>
      <c r="E357" s="248"/>
      <c r="F357" s="179"/>
      <c r="G357" s="180"/>
    </row>
    <row r="358" spans="1:7" ht="12.75">
      <c r="A358" s="72">
        <v>318</v>
      </c>
      <c r="B358" s="24">
        <v>3349</v>
      </c>
      <c r="C358" s="25">
        <v>5494</v>
      </c>
      <c r="D358" s="288" t="s">
        <v>301</v>
      </c>
      <c r="E358" s="248"/>
      <c r="F358" s="179"/>
      <c r="G358" s="180"/>
    </row>
    <row r="359" spans="1:7" ht="12.75">
      <c r="A359" s="128">
        <v>319</v>
      </c>
      <c r="B359" s="83"/>
      <c r="C359" s="84"/>
      <c r="D359" s="289" t="s">
        <v>122</v>
      </c>
      <c r="E359" s="322">
        <f>SUM(E352:E358)</f>
        <v>14</v>
      </c>
      <c r="F359" s="363">
        <f>SUM(F352:F358)</f>
        <v>17.3</v>
      </c>
      <c r="G359" s="364">
        <f>SUM(G352:G358)</f>
        <v>18.5</v>
      </c>
    </row>
    <row r="360" spans="1:7" ht="12.75">
      <c r="A360" s="127">
        <v>320</v>
      </c>
      <c r="B360" s="241">
        <v>3392</v>
      </c>
      <c r="C360" s="241"/>
      <c r="D360" s="307" t="s">
        <v>40</v>
      </c>
      <c r="E360" s="247"/>
      <c r="F360" s="177"/>
      <c r="G360" s="178"/>
    </row>
    <row r="361" spans="1:7" ht="12.75">
      <c r="A361" s="123">
        <v>321</v>
      </c>
      <c r="B361" s="241"/>
      <c r="C361" s="241">
        <v>5011</v>
      </c>
      <c r="D361" s="308" t="s">
        <v>279</v>
      </c>
      <c r="E361" s="276">
        <v>20</v>
      </c>
      <c r="F361" s="365">
        <v>12.6</v>
      </c>
      <c r="G361" s="366">
        <v>15</v>
      </c>
    </row>
    <row r="362" spans="1:7" ht="12.75">
      <c r="A362" s="123">
        <v>322</v>
      </c>
      <c r="B362" s="12">
        <v>3392</v>
      </c>
      <c r="C362" s="12">
        <v>5021</v>
      </c>
      <c r="D362" s="309" t="s">
        <v>54</v>
      </c>
      <c r="E362" s="248"/>
      <c r="F362" s="367">
        <v>2.2</v>
      </c>
      <c r="G362" s="343">
        <v>2.5</v>
      </c>
    </row>
    <row r="363" spans="1:7" ht="12.75">
      <c r="A363" s="123">
        <v>323</v>
      </c>
      <c r="B363" s="12"/>
      <c r="C363" s="12">
        <v>5031</v>
      </c>
      <c r="D363" s="295" t="s">
        <v>280</v>
      </c>
      <c r="E363" s="276">
        <v>4.5</v>
      </c>
      <c r="F363" s="365">
        <v>2.7</v>
      </c>
      <c r="G363" s="366">
        <v>3</v>
      </c>
    </row>
    <row r="364" spans="1:7" ht="12.75">
      <c r="A364" s="123">
        <v>324</v>
      </c>
      <c r="B364" s="12"/>
      <c r="C364" s="12">
        <v>5032</v>
      </c>
      <c r="D364" s="288" t="s">
        <v>201</v>
      </c>
      <c r="E364" s="276">
        <v>1.6</v>
      </c>
      <c r="F364" s="365">
        <v>1</v>
      </c>
      <c r="G364" s="366">
        <v>1</v>
      </c>
    </row>
    <row r="365" spans="1:7" ht="12.75">
      <c r="A365" s="123">
        <v>325</v>
      </c>
      <c r="B365" s="12">
        <v>3392</v>
      </c>
      <c r="C365" s="12">
        <v>5137</v>
      </c>
      <c r="D365" s="309" t="s">
        <v>55</v>
      </c>
      <c r="E365" s="248"/>
      <c r="F365" s="368">
        <v>0.5</v>
      </c>
      <c r="G365" s="180"/>
    </row>
    <row r="366" spans="1:7" ht="12.75">
      <c r="A366" s="123">
        <v>326</v>
      </c>
      <c r="B366" s="12">
        <v>3392</v>
      </c>
      <c r="C366" s="12">
        <v>5139</v>
      </c>
      <c r="D366" s="309" t="s">
        <v>56</v>
      </c>
      <c r="E366" s="276">
        <v>2</v>
      </c>
      <c r="F366" s="368">
        <v>4.8</v>
      </c>
      <c r="G366" s="369">
        <v>5</v>
      </c>
    </row>
    <row r="367" spans="1:7" ht="12.75">
      <c r="A367" s="123">
        <v>327</v>
      </c>
      <c r="B367" s="12">
        <v>3392</v>
      </c>
      <c r="C367" s="12">
        <v>5154</v>
      </c>
      <c r="D367" s="309" t="s">
        <v>57</v>
      </c>
      <c r="E367" s="276">
        <v>25</v>
      </c>
      <c r="F367" s="368">
        <v>18.1</v>
      </c>
      <c r="G367" s="369">
        <v>25</v>
      </c>
    </row>
    <row r="368" spans="1:7" ht="12.75">
      <c r="A368" s="123">
        <v>328</v>
      </c>
      <c r="B368" s="12">
        <v>3392</v>
      </c>
      <c r="C368" s="12">
        <v>5155</v>
      </c>
      <c r="D368" s="309" t="s">
        <v>58</v>
      </c>
      <c r="E368" s="276">
        <v>30</v>
      </c>
      <c r="F368" s="368">
        <v>47.5</v>
      </c>
      <c r="G368" s="369">
        <v>40</v>
      </c>
    </row>
    <row r="369" spans="1:7" ht="12.75">
      <c r="A369" s="123">
        <v>329</v>
      </c>
      <c r="B369" s="12"/>
      <c r="C369" s="12">
        <v>5156</v>
      </c>
      <c r="D369" s="310" t="s">
        <v>141</v>
      </c>
      <c r="E369" s="248"/>
      <c r="F369" s="368"/>
      <c r="G369" s="180"/>
    </row>
    <row r="370" spans="1:7" ht="12.75">
      <c r="A370" s="123">
        <v>330</v>
      </c>
      <c r="B370" s="12">
        <v>3392</v>
      </c>
      <c r="C370" s="12">
        <v>5163</v>
      </c>
      <c r="D370" s="309" t="s">
        <v>59</v>
      </c>
      <c r="E370" s="276">
        <v>6.9</v>
      </c>
      <c r="F370" s="368">
        <v>6.8</v>
      </c>
      <c r="G370" s="369">
        <v>6.8</v>
      </c>
    </row>
    <row r="371" spans="1:7" ht="12.75">
      <c r="A371" s="123">
        <v>331</v>
      </c>
      <c r="B371" s="12">
        <v>3392</v>
      </c>
      <c r="C371" s="12">
        <v>5169</v>
      </c>
      <c r="D371" s="293" t="s">
        <v>104</v>
      </c>
      <c r="E371" s="276">
        <v>5</v>
      </c>
      <c r="F371" s="368">
        <v>20.6</v>
      </c>
      <c r="G371" s="369">
        <v>20</v>
      </c>
    </row>
    <row r="372" spans="1:8" ht="12.75">
      <c r="A372" s="123">
        <v>332</v>
      </c>
      <c r="B372" s="12">
        <v>3392</v>
      </c>
      <c r="C372" s="12">
        <v>5171</v>
      </c>
      <c r="D372" s="293" t="s">
        <v>105</v>
      </c>
      <c r="E372" s="276">
        <v>5</v>
      </c>
      <c r="F372" s="368">
        <v>36</v>
      </c>
      <c r="G372" s="409">
        <v>57.5</v>
      </c>
      <c r="H372" s="410">
        <v>32.5</v>
      </c>
    </row>
    <row r="373" spans="1:7" ht="12.75">
      <c r="A373" s="123">
        <v>333</v>
      </c>
      <c r="B373" s="150">
        <v>3392</v>
      </c>
      <c r="C373" s="150">
        <v>5173</v>
      </c>
      <c r="D373" s="305" t="s">
        <v>197</v>
      </c>
      <c r="E373" s="248"/>
      <c r="F373" s="179"/>
      <c r="G373" s="180"/>
    </row>
    <row r="374" spans="1:7" ht="12.75">
      <c r="A374" s="123">
        <v>334</v>
      </c>
      <c r="B374" s="150"/>
      <c r="C374" s="150">
        <v>6121</v>
      </c>
      <c r="D374" s="305" t="s">
        <v>285</v>
      </c>
      <c r="E374" s="248"/>
      <c r="F374" s="179"/>
      <c r="G374" s="180"/>
    </row>
    <row r="375" spans="1:7" ht="12.75">
      <c r="A375" s="128">
        <v>335</v>
      </c>
      <c r="B375" s="92">
        <v>3392</v>
      </c>
      <c r="C375" s="93" t="s">
        <v>93</v>
      </c>
      <c r="D375" s="311" t="s">
        <v>122</v>
      </c>
      <c r="E375" s="322">
        <f>SUM(E361:E374)</f>
        <v>100</v>
      </c>
      <c r="F375" s="363">
        <f>SUM(F361:F374)</f>
        <v>152.8</v>
      </c>
      <c r="G375" s="364">
        <f>SUM(G361:G374)</f>
        <v>175.8</v>
      </c>
    </row>
    <row r="376" spans="1:7" ht="12.75">
      <c r="A376" s="127">
        <v>336</v>
      </c>
      <c r="B376" s="97"/>
      <c r="C376" s="98"/>
      <c r="D376" s="300" t="s">
        <v>173</v>
      </c>
      <c r="E376" s="247"/>
      <c r="F376" s="177"/>
      <c r="G376" s="178"/>
    </row>
    <row r="377" spans="1:7" ht="12.75">
      <c r="A377" s="123">
        <v>337</v>
      </c>
      <c r="B377" s="139"/>
      <c r="C377" s="140">
        <v>5121</v>
      </c>
      <c r="D377" s="292" t="s">
        <v>142</v>
      </c>
      <c r="E377" s="248">
        <v>4</v>
      </c>
      <c r="F377" s="179"/>
      <c r="G377" s="180"/>
    </row>
    <row r="378" spans="1:7" ht="12.75">
      <c r="A378" s="123"/>
      <c r="B378" s="139"/>
      <c r="C378" s="140">
        <v>5136</v>
      </c>
      <c r="D378" s="292" t="s">
        <v>368</v>
      </c>
      <c r="E378" s="248"/>
      <c r="F378" s="179">
        <v>0.5</v>
      </c>
      <c r="G378" s="180"/>
    </row>
    <row r="379" spans="1:7" ht="12.75">
      <c r="A379" s="123">
        <v>338</v>
      </c>
      <c r="B379" s="24">
        <v>3399</v>
      </c>
      <c r="C379" s="25">
        <v>5137</v>
      </c>
      <c r="D379" s="293" t="s">
        <v>172</v>
      </c>
      <c r="E379" s="248"/>
      <c r="F379" s="179"/>
      <c r="G379" s="180"/>
    </row>
    <row r="380" spans="1:7" ht="12.75">
      <c r="A380" s="123">
        <v>339</v>
      </c>
      <c r="B380" s="24">
        <v>3399</v>
      </c>
      <c r="C380" s="25">
        <v>5139</v>
      </c>
      <c r="D380" s="293" t="s">
        <v>174</v>
      </c>
      <c r="E380" s="248">
        <v>4</v>
      </c>
      <c r="F380" s="179">
        <v>3.2</v>
      </c>
      <c r="G380" s="180">
        <v>4</v>
      </c>
    </row>
    <row r="381" spans="1:7" ht="12.75">
      <c r="A381" s="123">
        <v>340</v>
      </c>
      <c r="B381" s="24">
        <v>3399</v>
      </c>
      <c r="C381" s="25">
        <v>5161</v>
      </c>
      <c r="D381" s="293" t="s">
        <v>190</v>
      </c>
      <c r="E381" s="248"/>
      <c r="F381" s="179"/>
      <c r="G381" s="180"/>
    </row>
    <row r="382" spans="1:7" ht="12.75">
      <c r="A382" s="123">
        <v>341</v>
      </c>
      <c r="B382" s="24">
        <v>3399</v>
      </c>
      <c r="C382" s="25">
        <v>5169</v>
      </c>
      <c r="D382" s="293" t="s">
        <v>159</v>
      </c>
      <c r="E382" s="248">
        <v>10</v>
      </c>
      <c r="F382" s="179">
        <v>10</v>
      </c>
      <c r="G382" s="180">
        <v>10</v>
      </c>
    </row>
    <row r="383" spans="1:7" ht="12.75">
      <c r="A383" s="123">
        <v>342</v>
      </c>
      <c r="B383" s="24">
        <v>3399</v>
      </c>
      <c r="C383" s="25">
        <v>5173</v>
      </c>
      <c r="D383" s="293" t="s">
        <v>197</v>
      </c>
      <c r="E383" s="248"/>
      <c r="F383" s="179"/>
      <c r="G383" s="180"/>
    </row>
    <row r="384" spans="1:7" ht="12.75">
      <c r="A384" s="123">
        <v>343</v>
      </c>
      <c r="B384" s="24">
        <v>3399</v>
      </c>
      <c r="C384" s="25">
        <v>5175</v>
      </c>
      <c r="D384" s="293" t="s">
        <v>163</v>
      </c>
      <c r="E384" s="248">
        <v>10</v>
      </c>
      <c r="F384" s="179">
        <v>0.6</v>
      </c>
      <c r="G384" s="180">
        <v>5</v>
      </c>
    </row>
    <row r="385" spans="1:7" ht="12.75">
      <c r="A385" s="123">
        <v>344</v>
      </c>
      <c r="B385" s="24">
        <v>3399</v>
      </c>
      <c r="C385" s="25">
        <v>5192</v>
      </c>
      <c r="D385" s="293" t="s">
        <v>160</v>
      </c>
      <c r="E385" s="248"/>
      <c r="F385" s="179"/>
      <c r="G385" s="180"/>
    </row>
    <row r="386" spans="1:7" ht="12.75">
      <c r="A386" s="123">
        <v>345</v>
      </c>
      <c r="B386" s="24">
        <v>3399</v>
      </c>
      <c r="C386" s="25">
        <v>5194</v>
      </c>
      <c r="D386" s="293" t="s">
        <v>175</v>
      </c>
      <c r="E386" s="248">
        <v>2.5</v>
      </c>
      <c r="F386" s="179">
        <v>5</v>
      </c>
      <c r="G386" s="180">
        <v>5</v>
      </c>
    </row>
    <row r="387" spans="1:7" ht="12.75">
      <c r="A387" s="123">
        <v>346</v>
      </c>
      <c r="B387" s="24">
        <v>3399</v>
      </c>
      <c r="C387" s="25">
        <v>5492</v>
      </c>
      <c r="D387" s="293" t="s">
        <v>176</v>
      </c>
      <c r="E387" s="248">
        <v>8</v>
      </c>
      <c r="F387" s="179">
        <v>9</v>
      </c>
      <c r="G387" s="180">
        <v>10</v>
      </c>
    </row>
    <row r="388" spans="1:7" ht="12.75">
      <c r="A388" s="129">
        <v>347</v>
      </c>
      <c r="B388" s="83">
        <v>3399</v>
      </c>
      <c r="C388" s="84" t="s">
        <v>49</v>
      </c>
      <c r="D388" s="289" t="s">
        <v>122</v>
      </c>
      <c r="E388" s="322">
        <f>SUM(E377:E387)</f>
        <v>38.5</v>
      </c>
      <c r="F388" s="363">
        <f>SUM(F377:F387)</f>
        <v>28.299999999999997</v>
      </c>
      <c r="G388" s="364">
        <f>SUM(G377:G387)</f>
        <v>34</v>
      </c>
    </row>
    <row r="389" spans="1:7" ht="12.75">
      <c r="A389" s="69">
        <v>348</v>
      </c>
      <c r="B389" s="147">
        <v>3412</v>
      </c>
      <c r="C389" s="148"/>
      <c r="D389" s="284" t="s">
        <v>319</v>
      </c>
      <c r="E389" s="247"/>
      <c r="F389" s="177"/>
      <c r="G389" s="178"/>
    </row>
    <row r="390" spans="1:7" ht="12.75">
      <c r="A390" s="72">
        <v>349</v>
      </c>
      <c r="B390" s="147">
        <v>3412</v>
      </c>
      <c r="C390" s="148">
        <v>5011</v>
      </c>
      <c r="D390" s="284" t="s">
        <v>342</v>
      </c>
      <c r="E390" s="248"/>
      <c r="F390" s="179"/>
      <c r="G390" s="180"/>
    </row>
    <row r="391" spans="1:7" ht="12.75">
      <c r="A391" s="72">
        <v>350</v>
      </c>
      <c r="B391" s="147"/>
      <c r="C391" s="148">
        <v>5021</v>
      </c>
      <c r="D391" s="295" t="s">
        <v>142</v>
      </c>
      <c r="E391" s="248"/>
      <c r="F391" s="179"/>
      <c r="G391" s="180"/>
    </row>
    <row r="392" spans="1:7" ht="12.75">
      <c r="A392" s="72">
        <v>351</v>
      </c>
      <c r="B392" s="147">
        <v>3412</v>
      </c>
      <c r="C392" s="148">
        <v>5031</v>
      </c>
      <c r="D392" s="295" t="s">
        <v>349</v>
      </c>
      <c r="E392" s="248"/>
      <c r="F392" s="179"/>
      <c r="G392" s="180"/>
    </row>
    <row r="393" spans="1:7" ht="12.75">
      <c r="A393" s="72">
        <v>352</v>
      </c>
      <c r="B393" s="147">
        <v>3412</v>
      </c>
      <c r="C393" s="148">
        <v>5032</v>
      </c>
      <c r="D393" s="295" t="s">
        <v>201</v>
      </c>
      <c r="E393" s="248"/>
      <c r="F393" s="179"/>
      <c r="G393" s="180"/>
    </row>
    <row r="394" spans="1:7" ht="12.75">
      <c r="A394" s="72">
        <v>353</v>
      </c>
      <c r="B394" s="147">
        <v>3412</v>
      </c>
      <c r="C394" s="148">
        <v>5038</v>
      </c>
      <c r="D394" s="295" t="s">
        <v>281</v>
      </c>
      <c r="E394" s="248"/>
      <c r="F394" s="179"/>
      <c r="G394" s="180"/>
    </row>
    <row r="395" spans="1:7" ht="12.75">
      <c r="A395" s="72">
        <v>354</v>
      </c>
      <c r="B395" s="147">
        <v>3412</v>
      </c>
      <c r="C395" s="148">
        <v>5137</v>
      </c>
      <c r="D395" s="295" t="s">
        <v>350</v>
      </c>
      <c r="E395" s="248"/>
      <c r="F395" s="179"/>
      <c r="G395" s="180"/>
    </row>
    <row r="396" spans="1:7" ht="12.75">
      <c r="A396" s="72">
        <v>355</v>
      </c>
      <c r="B396" s="147">
        <v>3412</v>
      </c>
      <c r="C396" s="148">
        <v>5141</v>
      </c>
      <c r="D396" s="295" t="s">
        <v>157</v>
      </c>
      <c r="E396" s="248">
        <v>9</v>
      </c>
      <c r="F396" s="370">
        <v>4.2</v>
      </c>
      <c r="G396" s="371">
        <v>4.5</v>
      </c>
    </row>
    <row r="397" spans="1:7" ht="12.75">
      <c r="A397" s="72">
        <v>356</v>
      </c>
      <c r="B397" s="147">
        <v>3412</v>
      </c>
      <c r="C397" s="148">
        <v>5161</v>
      </c>
      <c r="D397" s="295" t="s">
        <v>190</v>
      </c>
      <c r="E397" s="248"/>
      <c r="F397" s="179"/>
      <c r="G397" s="180"/>
    </row>
    <row r="398" spans="1:7" ht="12.75">
      <c r="A398" s="72">
        <v>357</v>
      </c>
      <c r="B398" s="147">
        <v>3412</v>
      </c>
      <c r="C398" s="148">
        <v>5163</v>
      </c>
      <c r="D398" s="295" t="s">
        <v>320</v>
      </c>
      <c r="E398" s="276">
        <v>2.6</v>
      </c>
      <c r="F398" s="352">
        <v>2.5</v>
      </c>
      <c r="G398" s="180">
        <v>2.6</v>
      </c>
    </row>
    <row r="399" spans="1:7" ht="12.75">
      <c r="A399" s="72">
        <v>358</v>
      </c>
      <c r="B399" s="147">
        <v>3412</v>
      </c>
      <c r="C399" s="148">
        <v>5169</v>
      </c>
      <c r="D399" s="295" t="s">
        <v>159</v>
      </c>
      <c r="E399" s="248"/>
      <c r="F399" s="179"/>
      <c r="G399" s="180"/>
    </row>
    <row r="400" spans="1:7" ht="12.75">
      <c r="A400" s="72">
        <v>359</v>
      </c>
      <c r="B400" s="147">
        <v>3412</v>
      </c>
      <c r="C400" s="148">
        <v>5173</v>
      </c>
      <c r="D400" s="295" t="s">
        <v>197</v>
      </c>
      <c r="E400" s="248"/>
      <c r="F400" s="179"/>
      <c r="G400" s="180"/>
    </row>
    <row r="401" spans="1:7" ht="12.75">
      <c r="A401" s="72">
        <v>360</v>
      </c>
      <c r="B401" s="147">
        <v>3412</v>
      </c>
      <c r="C401" s="148">
        <v>5175</v>
      </c>
      <c r="D401" s="295" t="s">
        <v>163</v>
      </c>
      <c r="E401" s="248"/>
      <c r="F401" s="179"/>
      <c r="G401" s="180"/>
    </row>
    <row r="402" spans="1:7" ht="12.75">
      <c r="A402" s="72">
        <v>361</v>
      </c>
      <c r="B402" s="147"/>
      <c r="C402" s="148">
        <v>6121</v>
      </c>
      <c r="D402" s="295" t="s">
        <v>297</v>
      </c>
      <c r="E402" s="248"/>
      <c r="F402" s="179"/>
      <c r="G402" s="180"/>
    </row>
    <row r="403" spans="1:7" ht="12.75">
      <c r="A403" s="129">
        <v>362</v>
      </c>
      <c r="B403" s="147">
        <v>3412</v>
      </c>
      <c r="C403" s="148"/>
      <c r="D403" s="284" t="s">
        <v>122</v>
      </c>
      <c r="E403" s="277">
        <f>SUM(E390:E402)</f>
        <v>11.6</v>
      </c>
      <c r="F403" s="346">
        <f>SUM(F390:F402)</f>
        <v>6.7</v>
      </c>
      <c r="G403" s="347">
        <f>SUM(G390:G402)</f>
        <v>7.1</v>
      </c>
    </row>
    <row r="404" spans="1:7" ht="12.75">
      <c r="A404" s="122">
        <v>363</v>
      </c>
      <c r="B404" s="86">
        <v>3419</v>
      </c>
      <c r="C404" s="87"/>
      <c r="D404" s="291" t="s">
        <v>41</v>
      </c>
      <c r="E404" s="247"/>
      <c r="F404" s="177"/>
      <c r="G404" s="178"/>
    </row>
    <row r="405" spans="1:7" ht="12.75">
      <c r="A405" s="72">
        <v>364</v>
      </c>
      <c r="B405" s="139">
        <v>3419</v>
      </c>
      <c r="C405" s="140">
        <v>5141</v>
      </c>
      <c r="D405" s="292" t="s">
        <v>157</v>
      </c>
      <c r="E405" s="276">
        <v>13</v>
      </c>
      <c r="F405" s="179">
        <v>5.7</v>
      </c>
      <c r="G405" s="180">
        <v>5.5</v>
      </c>
    </row>
    <row r="406" spans="1:7" ht="12.75">
      <c r="A406" s="72">
        <v>365</v>
      </c>
      <c r="B406" s="139">
        <v>3419</v>
      </c>
      <c r="C406" s="140">
        <v>5163</v>
      </c>
      <c r="D406" s="292" t="s">
        <v>143</v>
      </c>
      <c r="E406" s="248">
        <v>0.9</v>
      </c>
      <c r="F406" s="179">
        <v>0.9</v>
      </c>
      <c r="G406" s="180">
        <v>0.9</v>
      </c>
    </row>
    <row r="407" spans="1:7" ht="12.75">
      <c r="A407" s="72">
        <v>366</v>
      </c>
      <c r="B407" s="24">
        <v>3419</v>
      </c>
      <c r="C407" s="25">
        <v>5164</v>
      </c>
      <c r="D407" s="288" t="s">
        <v>286</v>
      </c>
      <c r="E407" s="276">
        <v>2.9</v>
      </c>
      <c r="F407" s="179">
        <v>2.4</v>
      </c>
      <c r="G407" s="180">
        <v>3</v>
      </c>
    </row>
    <row r="408" spans="1:7" ht="12.75">
      <c r="A408" s="72">
        <v>367</v>
      </c>
      <c r="B408" s="24">
        <v>3419</v>
      </c>
      <c r="C408" s="25">
        <v>5169</v>
      </c>
      <c r="D408" s="288" t="s">
        <v>159</v>
      </c>
      <c r="E408" s="248"/>
      <c r="F408" s="179">
        <v>5</v>
      </c>
      <c r="G408" s="180"/>
    </row>
    <row r="409" spans="1:7" ht="12.75">
      <c r="A409" s="72">
        <v>368</v>
      </c>
      <c r="B409" s="24">
        <v>3419</v>
      </c>
      <c r="C409" s="25">
        <v>5171</v>
      </c>
      <c r="D409" s="288" t="s">
        <v>147</v>
      </c>
      <c r="E409" s="276">
        <v>65</v>
      </c>
      <c r="F409" s="179">
        <v>0</v>
      </c>
      <c r="G409" s="403">
        <v>205</v>
      </c>
    </row>
    <row r="410" spans="1:7" ht="12.75">
      <c r="A410" s="72">
        <v>369</v>
      </c>
      <c r="B410" s="24">
        <v>3419</v>
      </c>
      <c r="C410" s="25">
        <v>5222</v>
      </c>
      <c r="D410" s="288" t="s">
        <v>321</v>
      </c>
      <c r="E410" s="276">
        <v>30</v>
      </c>
      <c r="F410" s="179">
        <v>0</v>
      </c>
      <c r="G410" s="180">
        <v>50</v>
      </c>
    </row>
    <row r="411" spans="1:7" ht="12.75">
      <c r="A411" s="72">
        <v>370</v>
      </c>
      <c r="B411" s="24">
        <v>3419</v>
      </c>
      <c r="C411" s="25">
        <v>6121</v>
      </c>
      <c r="D411" s="288" t="s">
        <v>161</v>
      </c>
      <c r="E411" s="248"/>
      <c r="F411" s="179"/>
      <c r="G411" s="180"/>
    </row>
    <row r="412" spans="1:7" ht="12.75">
      <c r="A412" s="171">
        <v>371</v>
      </c>
      <c r="B412" s="83">
        <v>3419</v>
      </c>
      <c r="C412" s="84" t="s">
        <v>49</v>
      </c>
      <c r="D412" s="289" t="s">
        <v>122</v>
      </c>
      <c r="E412" s="277">
        <f>SUM(E405:E411)</f>
        <v>111.8</v>
      </c>
      <c r="F412" s="346">
        <f>SUM(F405:F411)</f>
        <v>14</v>
      </c>
      <c r="G412" s="347">
        <f>SUM(G405:G411)</f>
        <v>264.4</v>
      </c>
    </row>
    <row r="413" spans="1:7" ht="12.75">
      <c r="A413" s="122">
        <v>372</v>
      </c>
      <c r="B413" s="80">
        <v>3421</v>
      </c>
      <c r="C413" s="79">
        <v>6349</v>
      </c>
      <c r="D413" s="291" t="s">
        <v>322</v>
      </c>
      <c r="E413" s="247"/>
      <c r="F413" s="177"/>
      <c r="G413" s="178"/>
    </row>
    <row r="414" spans="1:7" ht="12.75">
      <c r="A414" s="120"/>
      <c r="B414" s="332"/>
      <c r="C414" s="201">
        <v>5011</v>
      </c>
      <c r="D414" s="306" t="s">
        <v>342</v>
      </c>
      <c r="E414" s="326"/>
      <c r="F414" s="179">
        <v>1.5</v>
      </c>
      <c r="G414" s="180">
        <v>1.5</v>
      </c>
    </row>
    <row r="415" spans="1:7" ht="12.75">
      <c r="A415" s="120"/>
      <c r="B415" s="332"/>
      <c r="C415" s="201">
        <v>5031</v>
      </c>
      <c r="D415" s="292" t="s">
        <v>369</v>
      </c>
      <c r="E415" s="326"/>
      <c r="F415" s="179">
        <v>0.3</v>
      </c>
      <c r="G415" s="180">
        <v>0.3</v>
      </c>
    </row>
    <row r="416" spans="1:7" ht="12.75">
      <c r="A416" s="120"/>
      <c r="B416" s="332"/>
      <c r="C416" s="201">
        <v>5032</v>
      </c>
      <c r="D416" s="292" t="s">
        <v>201</v>
      </c>
      <c r="E416" s="326"/>
      <c r="F416" s="179">
        <v>0.1</v>
      </c>
      <c r="G416" s="180">
        <v>0.1</v>
      </c>
    </row>
    <row r="417" spans="1:7" ht="12.75">
      <c r="A417" s="72">
        <v>373</v>
      </c>
      <c r="B417" s="22">
        <v>3421</v>
      </c>
      <c r="C417" s="23">
        <v>5139</v>
      </c>
      <c r="D417" s="288" t="s">
        <v>139</v>
      </c>
      <c r="E417" s="248"/>
      <c r="F417" s="179">
        <v>0.5</v>
      </c>
      <c r="G417" s="180">
        <v>2</v>
      </c>
    </row>
    <row r="418" spans="1:7" ht="12.75">
      <c r="A418" s="72">
        <v>374</v>
      </c>
      <c r="B418" s="22">
        <v>3412</v>
      </c>
      <c r="C418" s="23">
        <v>5171</v>
      </c>
      <c r="D418" s="288" t="s">
        <v>147</v>
      </c>
      <c r="E418" s="248"/>
      <c r="F418" s="179"/>
      <c r="G418" s="180">
        <v>2</v>
      </c>
    </row>
    <row r="419" spans="1:7" ht="12.75">
      <c r="A419" s="72"/>
      <c r="B419" s="220"/>
      <c r="C419" s="374">
        <v>5222</v>
      </c>
      <c r="D419" s="312" t="s">
        <v>292</v>
      </c>
      <c r="E419" s="327"/>
      <c r="F419" s="179">
        <v>1.8</v>
      </c>
      <c r="G419" s="180">
        <v>18</v>
      </c>
    </row>
    <row r="420" spans="1:7" ht="12.75">
      <c r="A420" s="196">
        <v>375</v>
      </c>
      <c r="B420" s="64">
        <v>3412</v>
      </c>
      <c r="C420" s="74"/>
      <c r="D420" s="289" t="s">
        <v>122</v>
      </c>
      <c r="E420" s="249"/>
      <c r="F420" s="346">
        <f>SUM(F414:F419)</f>
        <v>4.2</v>
      </c>
      <c r="G420" s="347">
        <f>SUM(G414:G419)</f>
        <v>23.9</v>
      </c>
    </row>
    <row r="421" spans="1:7" ht="12.75">
      <c r="A421" s="196">
        <v>376</v>
      </c>
      <c r="B421" s="139"/>
      <c r="C421" s="87"/>
      <c r="D421" s="291" t="s">
        <v>177</v>
      </c>
      <c r="E421" s="247"/>
      <c r="F421" s="177"/>
      <c r="G421" s="178"/>
    </row>
    <row r="422" spans="1:7" ht="12.75">
      <c r="A422" s="72">
        <v>377</v>
      </c>
      <c r="B422" s="139">
        <v>3429</v>
      </c>
      <c r="C422" s="25">
        <v>5011</v>
      </c>
      <c r="D422" s="288" t="s">
        <v>279</v>
      </c>
      <c r="E422" s="276">
        <v>5</v>
      </c>
      <c r="F422" s="179">
        <v>0.7</v>
      </c>
      <c r="G422" s="180"/>
    </row>
    <row r="423" spans="1:7" ht="12.75">
      <c r="A423" s="72">
        <v>378</v>
      </c>
      <c r="B423" s="22">
        <v>3429</v>
      </c>
      <c r="C423" s="23">
        <v>5021</v>
      </c>
      <c r="D423" s="288" t="s">
        <v>142</v>
      </c>
      <c r="E423" s="248">
        <v>0</v>
      </c>
      <c r="F423" s="179">
        <v>14.4</v>
      </c>
      <c r="G423" s="180">
        <v>15</v>
      </c>
    </row>
    <row r="424" spans="1:7" ht="12.75">
      <c r="A424" s="72">
        <v>379</v>
      </c>
      <c r="B424" s="22">
        <v>3429</v>
      </c>
      <c r="C424" s="23">
        <v>5031</v>
      </c>
      <c r="D424" s="288" t="s">
        <v>200</v>
      </c>
      <c r="E424" s="276">
        <v>1</v>
      </c>
      <c r="F424" s="179">
        <v>2.3</v>
      </c>
      <c r="G424" s="180">
        <v>2.3</v>
      </c>
    </row>
    <row r="425" spans="1:7" ht="12.75">
      <c r="A425" s="72">
        <v>380</v>
      </c>
      <c r="B425" s="22">
        <v>3429</v>
      </c>
      <c r="C425" s="23">
        <v>5032</v>
      </c>
      <c r="D425" s="288" t="s">
        <v>201</v>
      </c>
      <c r="E425" s="276">
        <v>0.4</v>
      </c>
      <c r="F425" s="179">
        <v>0.8</v>
      </c>
      <c r="G425" s="180">
        <v>0.8</v>
      </c>
    </row>
    <row r="426" spans="1:7" ht="12.75">
      <c r="A426" s="72">
        <v>381</v>
      </c>
      <c r="B426" s="22">
        <v>3429</v>
      </c>
      <c r="C426" s="23">
        <v>5038</v>
      </c>
      <c r="D426" s="288" t="s">
        <v>195</v>
      </c>
      <c r="E426" s="276"/>
      <c r="F426" s="179">
        <v>0</v>
      </c>
      <c r="G426" s="180"/>
    </row>
    <row r="427" spans="1:8" ht="12.75">
      <c r="A427" s="72">
        <v>382</v>
      </c>
      <c r="B427" s="22">
        <v>3429</v>
      </c>
      <c r="C427" s="23">
        <v>5137</v>
      </c>
      <c r="D427" s="288" t="s">
        <v>178</v>
      </c>
      <c r="E427" s="248"/>
      <c r="F427" s="179"/>
      <c r="G427" s="405">
        <v>10</v>
      </c>
      <c r="H427" s="404">
        <v>10</v>
      </c>
    </row>
    <row r="428" spans="1:8" ht="12.75">
      <c r="A428" s="72">
        <v>383</v>
      </c>
      <c r="B428" s="22">
        <v>3429</v>
      </c>
      <c r="C428" s="23">
        <v>5139</v>
      </c>
      <c r="D428" s="288" t="s">
        <v>139</v>
      </c>
      <c r="E428" s="276">
        <v>10</v>
      </c>
      <c r="F428" s="179">
        <v>5.3</v>
      </c>
      <c r="G428" s="405">
        <v>15.5</v>
      </c>
      <c r="H428" s="406">
        <v>10</v>
      </c>
    </row>
    <row r="429" spans="1:7" ht="12.75">
      <c r="A429" s="72">
        <v>384</v>
      </c>
      <c r="B429" s="22">
        <v>3429</v>
      </c>
      <c r="C429" s="23">
        <v>5141</v>
      </c>
      <c r="D429" s="288" t="s">
        <v>157</v>
      </c>
      <c r="E429" s="248"/>
      <c r="F429" s="179"/>
      <c r="G429" s="180"/>
    </row>
    <row r="430" spans="1:7" ht="12.75">
      <c r="A430" s="72">
        <v>385</v>
      </c>
      <c r="B430" s="22">
        <v>3429</v>
      </c>
      <c r="C430" s="23">
        <v>5153</v>
      </c>
      <c r="D430" s="288" t="s">
        <v>179</v>
      </c>
      <c r="E430" s="276">
        <v>8</v>
      </c>
      <c r="F430" s="179">
        <v>5.7</v>
      </c>
      <c r="G430" s="180">
        <v>6</v>
      </c>
    </row>
    <row r="431" spans="1:7" ht="12.75">
      <c r="A431" s="72">
        <v>386</v>
      </c>
      <c r="B431" s="22">
        <v>3429</v>
      </c>
      <c r="C431" s="23">
        <v>5154</v>
      </c>
      <c r="D431" s="288" t="s">
        <v>158</v>
      </c>
      <c r="E431" s="276">
        <v>15</v>
      </c>
      <c r="F431" s="179">
        <v>5.5</v>
      </c>
      <c r="G431" s="180">
        <v>10</v>
      </c>
    </row>
    <row r="432" spans="1:7" ht="12.75">
      <c r="A432" s="72">
        <v>387</v>
      </c>
      <c r="B432" s="22">
        <v>3429</v>
      </c>
      <c r="C432" s="23">
        <v>5163</v>
      </c>
      <c r="D432" s="288" t="s">
        <v>143</v>
      </c>
      <c r="E432" s="276">
        <v>0.9</v>
      </c>
      <c r="F432" s="179">
        <v>0.9</v>
      </c>
      <c r="G432" s="180">
        <v>0.9</v>
      </c>
    </row>
    <row r="433" spans="1:7" ht="12.75">
      <c r="A433" s="72">
        <v>388</v>
      </c>
      <c r="B433" s="22">
        <v>3429</v>
      </c>
      <c r="C433" s="23">
        <v>5166</v>
      </c>
      <c r="D433" s="288" t="s">
        <v>145</v>
      </c>
      <c r="E433" s="248"/>
      <c r="F433" s="179"/>
      <c r="G433" s="180"/>
    </row>
    <row r="434" spans="1:7" ht="12.75">
      <c r="A434" s="72">
        <v>389</v>
      </c>
      <c r="B434" s="22">
        <v>3429</v>
      </c>
      <c r="C434" s="23">
        <v>5169</v>
      </c>
      <c r="D434" s="288" t="s">
        <v>159</v>
      </c>
      <c r="E434" s="276">
        <v>17</v>
      </c>
      <c r="F434" s="179">
        <v>26.7</v>
      </c>
      <c r="G434" s="180">
        <v>22</v>
      </c>
    </row>
    <row r="435" spans="1:7" ht="12.75">
      <c r="A435" s="72">
        <v>390</v>
      </c>
      <c r="B435" s="22">
        <v>3429</v>
      </c>
      <c r="C435" s="23">
        <v>5171</v>
      </c>
      <c r="D435" s="288" t="s">
        <v>180</v>
      </c>
      <c r="E435" s="248"/>
      <c r="F435" s="179">
        <v>0.1</v>
      </c>
      <c r="G435" s="180"/>
    </row>
    <row r="436" spans="1:7" ht="12.75">
      <c r="A436" s="72">
        <v>391</v>
      </c>
      <c r="B436" s="22">
        <v>3429</v>
      </c>
      <c r="C436" s="23">
        <v>5173</v>
      </c>
      <c r="D436" s="288" t="s">
        <v>197</v>
      </c>
      <c r="E436" s="248"/>
      <c r="F436" s="179"/>
      <c r="G436" s="180"/>
    </row>
    <row r="437" spans="1:7" ht="12.75">
      <c r="A437" s="72">
        <v>392</v>
      </c>
      <c r="B437" s="22">
        <v>3429</v>
      </c>
      <c r="C437" s="23">
        <v>5222</v>
      </c>
      <c r="D437" s="288" t="s">
        <v>292</v>
      </c>
      <c r="E437" s="276">
        <v>2</v>
      </c>
      <c r="F437" s="179">
        <v>18</v>
      </c>
      <c r="G437" s="180"/>
    </row>
    <row r="438" spans="1:7" ht="12.75">
      <c r="A438" s="72">
        <v>393</v>
      </c>
      <c r="B438" s="22">
        <v>3429</v>
      </c>
      <c r="C438" s="23">
        <v>6121</v>
      </c>
      <c r="D438" s="288" t="s">
        <v>161</v>
      </c>
      <c r="E438" s="248"/>
      <c r="F438" s="358">
        <v>6</v>
      </c>
      <c r="G438" s="180"/>
    </row>
    <row r="439" spans="1:7" ht="12.75">
      <c r="A439" s="72">
        <v>394</v>
      </c>
      <c r="B439" s="220"/>
      <c r="C439" s="23">
        <v>6130</v>
      </c>
      <c r="D439" s="288" t="s">
        <v>259</v>
      </c>
      <c r="E439" s="248"/>
      <c r="F439" s="179"/>
      <c r="G439" s="180"/>
    </row>
    <row r="440" spans="1:7" ht="12.75">
      <c r="A440" s="129">
        <v>395</v>
      </c>
      <c r="B440" s="64">
        <v>3429</v>
      </c>
      <c r="C440" s="74" t="s">
        <v>97</v>
      </c>
      <c r="D440" s="289" t="s">
        <v>122</v>
      </c>
      <c r="E440" s="323">
        <f>SUM(E422:E439)</f>
        <v>59.3</v>
      </c>
      <c r="F440" s="346">
        <f>SUM(F422:F439)</f>
        <v>86.4</v>
      </c>
      <c r="G440" s="347">
        <f>SUM(G422:G439)</f>
        <v>82.5</v>
      </c>
    </row>
    <row r="441" spans="1:7" ht="12.75">
      <c r="A441" s="122">
        <v>396</v>
      </c>
      <c r="B441" s="78">
        <v>3543</v>
      </c>
      <c r="C441" s="109"/>
      <c r="D441" s="291" t="s">
        <v>323</v>
      </c>
      <c r="E441" s="247"/>
      <c r="F441" s="177"/>
      <c r="G441" s="178"/>
    </row>
    <row r="442" spans="1:7" ht="12.75">
      <c r="A442" s="72">
        <v>397</v>
      </c>
      <c r="B442" s="22">
        <v>3543</v>
      </c>
      <c r="C442" s="23">
        <v>5222</v>
      </c>
      <c r="D442" s="288" t="s">
        <v>292</v>
      </c>
      <c r="E442" s="276">
        <v>2</v>
      </c>
      <c r="F442" s="179">
        <v>0.5</v>
      </c>
      <c r="G442" s="180">
        <v>2</v>
      </c>
    </row>
    <row r="443" spans="1:7" ht="12.75">
      <c r="A443" s="72">
        <v>398</v>
      </c>
      <c r="B443" s="22">
        <v>3543</v>
      </c>
      <c r="C443" s="23">
        <v>5339</v>
      </c>
      <c r="D443" s="288" t="s">
        <v>284</v>
      </c>
      <c r="E443" s="248"/>
      <c r="F443" s="179"/>
      <c r="G443" s="180"/>
    </row>
    <row r="444" spans="1:7" ht="12.75">
      <c r="A444" s="129">
        <v>399</v>
      </c>
      <c r="B444" s="64">
        <v>3543</v>
      </c>
      <c r="C444" s="74"/>
      <c r="D444" s="289" t="s">
        <v>122</v>
      </c>
      <c r="E444" s="277">
        <f>SUM(E442:E443)</f>
        <v>2</v>
      </c>
      <c r="F444" s="346">
        <f>SUM(F442:F443)</f>
        <v>0.5</v>
      </c>
      <c r="G444" s="347">
        <f>SUM(G442:G443)</f>
        <v>2</v>
      </c>
    </row>
    <row r="445" spans="1:7" ht="12.75">
      <c r="A445" s="122">
        <v>400</v>
      </c>
      <c r="B445" s="78">
        <v>3612</v>
      </c>
      <c r="C445" s="109"/>
      <c r="D445" s="306" t="s">
        <v>123</v>
      </c>
      <c r="E445" s="247"/>
      <c r="F445" s="177"/>
      <c r="G445" s="178"/>
    </row>
    <row r="446" spans="1:7" ht="12.75">
      <c r="A446" s="120"/>
      <c r="B446" s="141"/>
      <c r="C446" s="201">
        <v>5011</v>
      </c>
      <c r="D446" s="306" t="s">
        <v>279</v>
      </c>
      <c r="E446" s="326"/>
      <c r="F446" s="179">
        <v>0.2</v>
      </c>
      <c r="G446" s="180"/>
    </row>
    <row r="447" spans="1:7" ht="12.75">
      <c r="A447" s="123">
        <v>401</v>
      </c>
      <c r="B447" s="22">
        <v>3612</v>
      </c>
      <c r="C447" s="23">
        <v>5021</v>
      </c>
      <c r="D447" s="306" t="s">
        <v>343</v>
      </c>
      <c r="E447" s="248"/>
      <c r="F447" s="179">
        <v>1.8</v>
      </c>
      <c r="G447" s="180">
        <v>2</v>
      </c>
    </row>
    <row r="448" spans="1:7" ht="12.75">
      <c r="A448" s="123"/>
      <c r="B448" s="22"/>
      <c r="C448" s="23">
        <v>5031</v>
      </c>
      <c r="D448" s="292" t="s">
        <v>372</v>
      </c>
      <c r="E448" s="248"/>
      <c r="F448" s="179">
        <v>0</v>
      </c>
      <c r="G448" s="180"/>
    </row>
    <row r="449" spans="1:7" ht="12.75">
      <c r="A449" s="123"/>
      <c r="B449" s="22"/>
      <c r="C449" s="23">
        <v>5032</v>
      </c>
      <c r="D449" s="292" t="s">
        <v>201</v>
      </c>
      <c r="E449" s="248"/>
      <c r="F449" s="179">
        <v>0</v>
      </c>
      <c r="G449" s="180"/>
    </row>
    <row r="450" spans="1:7" ht="12.75">
      <c r="A450" s="72">
        <v>402</v>
      </c>
      <c r="B450" s="22">
        <v>3612</v>
      </c>
      <c r="C450" s="23">
        <v>5137</v>
      </c>
      <c r="D450" s="292" t="s">
        <v>149</v>
      </c>
      <c r="E450" s="248"/>
      <c r="F450" s="179"/>
      <c r="G450" s="180"/>
    </row>
    <row r="451" spans="1:7" ht="12.75">
      <c r="A451" s="72">
        <v>403</v>
      </c>
      <c r="B451" s="22">
        <v>3612</v>
      </c>
      <c r="C451" s="23">
        <v>5139</v>
      </c>
      <c r="D451" s="293" t="s">
        <v>156</v>
      </c>
      <c r="E451" s="248">
        <v>1</v>
      </c>
      <c r="F451" s="179">
        <v>1.8</v>
      </c>
      <c r="G451" s="180">
        <v>2</v>
      </c>
    </row>
    <row r="452" spans="1:7" ht="12.75">
      <c r="A452" s="72">
        <v>404</v>
      </c>
      <c r="B452" s="22">
        <v>3612</v>
      </c>
      <c r="C452" s="23">
        <v>5153</v>
      </c>
      <c r="D452" s="293" t="s">
        <v>179</v>
      </c>
      <c r="E452" s="248"/>
      <c r="F452" s="179">
        <v>0.9</v>
      </c>
      <c r="G452" s="180">
        <v>1</v>
      </c>
    </row>
    <row r="453" spans="1:7" ht="12.75">
      <c r="A453" s="72">
        <v>405</v>
      </c>
      <c r="B453" s="22">
        <v>3612</v>
      </c>
      <c r="C453" s="23">
        <v>5154</v>
      </c>
      <c r="D453" s="293" t="s">
        <v>158</v>
      </c>
      <c r="E453" s="276">
        <v>5</v>
      </c>
      <c r="F453" s="179">
        <v>6.1</v>
      </c>
      <c r="G453" s="180">
        <v>6</v>
      </c>
    </row>
    <row r="454" spans="1:7" ht="12.75">
      <c r="A454" s="72">
        <v>406</v>
      </c>
      <c r="B454" s="24">
        <v>3612</v>
      </c>
      <c r="C454" s="25">
        <v>5163</v>
      </c>
      <c r="D454" s="293" t="s">
        <v>143</v>
      </c>
      <c r="E454" s="276">
        <v>5</v>
      </c>
      <c r="F454" s="179">
        <v>3.6</v>
      </c>
      <c r="G454" s="180">
        <v>4</v>
      </c>
    </row>
    <row r="455" spans="1:7" ht="12.75">
      <c r="A455" s="72">
        <v>407</v>
      </c>
      <c r="B455" s="24">
        <v>3612</v>
      </c>
      <c r="C455" s="25">
        <v>5167</v>
      </c>
      <c r="D455" s="288" t="s">
        <v>196</v>
      </c>
      <c r="E455" s="248"/>
      <c r="F455" s="179"/>
      <c r="G455" s="180"/>
    </row>
    <row r="456" spans="1:7" ht="12.75">
      <c r="A456" s="72">
        <v>408</v>
      </c>
      <c r="B456" s="24">
        <v>3612</v>
      </c>
      <c r="C456" s="25">
        <v>5169</v>
      </c>
      <c r="D456" s="293" t="s">
        <v>159</v>
      </c>
      <c r="E456" s="276">
        <v>20</v>
      </c>
      <c r="F456" s="179">
        <v>38.3</v>
      </c>
      <c r="G456" s="180">
        <v>40</v>
      </c>
    </row>
    <row r="457" spans="1:7" ht="12.75">
      <c r="A457" s="72">
        <v>409</v>
      </c>
      <c r="B457" s="24">
        <v>3612</v>
      </c>
      <c r="C457" s="25">
        <v>5171</v>
      </c>
      <c r="D457" s="293" t="s">
        <v>147</v>
      </c>
      <c r="E457" s="276">
        <v>6</v>
      </c>
      <c r="F457" s="179">
        <v>10.5</v>
      </c>
      <c r="G457" s="180">
        <v>10</v>
      </c>
    </row>
    <row r="458" spans="1:7" ht="12.75">
      <c r="A458" s="72"/>
      <c r="B458" s="24"/>
      <c r="C458" s="25">
        <v>5173</v>
      </c>
      <c r="D458" s="288" t="s">
        <v>197</v>
      </c>
      <c r="E458" s="276"/>
      <c r="F458" s="179">
        <v>0.2</v>
      </c>
      <c r="G458" s="180"/>
    </row>
    <row r="459" spans="1:7" ht="12.75">
      <c r="A459" s="72"/>
      <c r="B459" s="24"/>
      <c r="C459" s="25">
        <v>5361</v>
      </c>
      <c r="D459" s="288" t="s">
        <v>373</v>
      </c>
      <c r="E459" s="276"/>
      <c r="F459" s="179">
        <v>0.6</v>
      </c>
      <c r="G459" s="180"/>
    </row>
    <row r="460" spans="1:7" ht="12.75">
      <c r="A460" s="72">
        <v>410</v>
      </c>
      <c r="B460" s="24">
        <v>3612</v>
      </c>
      <c r="C460" s="25">
        <v>6121</v>
      </c>
      <c r="D460" s="293" t="s">
        <v>211</v>
      </c>
      <c r="E460" s="248"/>
      <c r="F460" s="179"/>
      <c r="G460" s="180"/>
    </row>
    <row r="461" spans="1:7" ht="12.75">
      <c r="A461" s="129">
        <v>411</v>
      </c>
      <c r="B461" s="83">
        <v>3612</v>
      </c>
      <c r="C461" s="84" t="s">
        <v>94</v>
      </c>
      <c r="D461" s="289" t="s">
        <v>122</v>
      </c>
      <c r="E461" s="277">
        <f>SUM(E447:E460)</f>
        <v>37</v>
      </c>
      <c r="F461" s="346">
        <f>SUM(F446:F460)</f>
        <v>64</v>
      </c>
      <c r="G461" s="347">
        <f>SUM(G451:G460)</f>
        <v>63</v>
      </c>
    </row>
    <row r="462" spans="1:7" ht="12.75">
      <c r="A462" s="120">
        <v>412</v>
      </c>
      <c r="B462" s="86">
        <v>3613</v>
      </c>
      <c r="C462" s="87"/>
      <c r="D462" s="291" t="s">
        <v>181</v>
      </c>
      <c r="E462" s="247"/>
      <c r="F462" s="177"/>
      <c r="G462" s="178"/>
    </row>
    <row r="463" spans="1:7" ht="12.75">
      <c r="A463" s="72">
        <v>413</v>
      </c>
      <c r="B463" s="24">
        <v>3613</v>
      </c>
      <c r="C463" s="25">
        <v>5139</v>
      </c>
      <c r="D463" s="293" t="s">
        <v>156</v>
      </c>
      <c r="E463" s="248"/>
      <c r="F463" s="179">
        <v>1.2</v>
      </c>
      <c r="G463" s="180">
        <v>1</v>
      </c>
    </row>
    <row r="464" spans="1:7" ht="12.75">
      <c r="A464" s="72">
        <v>414</v>
      </c>
      <c r="B464" s="24">
        <v>3613</v>
      </c>
      <c r="C464" s="25">
        <v>5163</v>
      </c>
      <c r="D464" s="293" t="s">
        <v>143</v>
      </c>
      <c r="E464" s="276">
        <v>1.1</v>
      </c>
      <c r="F464" s="179">
        <v>1</v>
      </c>
      <c r="G464" s="180">
        <v>1</v>
      </c>
    </row>
    <row r="465" spans="1:7" ht="12.75">
      <c r="A465" s="72">
        <v>415</v>
      </c>
      <c r="B465" s="24">
        <v>3613</v>
      </c>
      <c r="C465" s="25">
        <v>5169</v>
      </c>
      <c r="D465" s="293" t="s">
        <v>159</v>
      </c>
      <c r="E465" s="248"/>
      <c r="F465" s="179">
        <v>0.1</v>
      </c>
      <c r="G465" s="180">
        <v>0.1</v>
      </c>
    </row>
    <row r="466" spans="1:7" ht="12.75">
      <c r="A466" s="72">
        <v>416</v>
      </c>
      <c r="B466" s="24">
        <v>3613</v>
      </c>
      <c r="C466" s="25">
        <v>5902</v>
      </c>
      <c r="D466" s="305" t="s">
        <v>287</v>
      </c>
      <c r="E466" s="248"/>
      <c r="F466" s="179"/>
      <c r="G466" s="180"/>
    </row>
    <row r="467" spans="1:7" ht="12.75">
      <c r="A467" s="129">
        <v>417</v>
      </c>
      <c r="B467" s="83">
        <v>3613</v>
      </c>
      <c r="C467" s="84" t="s">
        <v>51</v>
      </c>
      <c r="D467" s="289" t="s">
        <v>122</v>
      </c>
      <c r="E467" s="277">
        <f>SUM(E463:E466)</f>
        <v>1.1</v>
      </c>
      <c r="F467" s="346">
        <f>SUM(F463:F466)</f>
        <v>2.3000000000000003</v>
      </c>
      <c r="G467" s="347">
        <f>SUM(G463:G466)</f>
        <v>2.1</v>
      </c>
    </row>
    <row r="468" spans="1:7" ht="12.75">
      <c r="A468" s="122">
        <v>418</v>
      </c>
      <c r="B468" s="86"/>
      <c r="C468" s="87"/>
      <c r="D468" s="291" t="s">
        <v>183</v>
      </c>
      <c r="E468" s="247"/>
      <c r="F468" s="177"/>
      <c r="G468" s="178"/>
    </row>
    <row r="469" spans="1:7" ht="12.75">
      <c r="A469" s="72">
        <v>419</v>
      </c>
      <c r="B469" s="24">
        <v>3619</v>
      </c>
      <c r="C469" s="25">
        <v>5660</v>
      </c>
      <c r="D469" s="293" t="s">
        <v>182</v>
      </c>
      <c r="E469" s="248"/>
      <c r="F469" s="179"/>
      <c r="G469" s="180"/>
    </row>
    <row r="470" spans="1:7" ht="12.75">
      <c r="A470" s="72">
        <v>420</v>
      </c>
      <c r="B470" s="24">
        <v>3619</v>
      </c>
      <c r="C470" s="25">
        <v>6460</v>
      </c>
      <c r="D470" s="293" t="s">
        <v>184</v>
      </c>
      <c r="E470" s="248"/>
      <c r="F470" s="179"/>
      <c r="G470" s="180"/>
    </row>
    <row r="471" spans="1:7" ht="12.75">
      <c r="A471" s="129">
        <v>421</v>
      </c>
      <c r="B471" s="83">
        <v>3619</v>
      </c>
      <c r="C471" s="84" t="s">
        <v>48</v>
      </c>
      <c r="D471" s="289" t="s">
        <v>185</v>
      </c>
      <c r="E471" s="249"/>
      <c r="F471" s="342"/>
      <c r="G471" s="182"/>
    </row>
    <row r="472" spans="1:7" ht="12.75">
      <c r="A472" s="122">
        <v>422</v>
      </c>
      <c r="D472" s="291" t="s">
        <v>186</v>
      </c>
      <c r="E472" s="247"/>
      <c r="F472" s="177"/>
      <c r="G472" s="178"/>
    </row>
    <row r="473" spans="1:7" ht="12.75">
      <c r="A473" s="120"/>
      <c r="C473" s="380">
        <v>5137</v>
      </c>
      <c r="D473" s="292" t="s">
        <v>374</v>
      </c>
      <c r="E473" s="326"/>
      <c r="F473" s="179">
        <v>3.8</v>
      </c>
      <c r="G473" s="180">
        <v>4</v>
      </c>
    </row>
    <row r="474" spans="1:7" ht="12.75">
      <c r="A474" s="72">
        <v>423</v>
      </c>
      <c r="B474" s="139">
        <v>3631</v>
      </c>
      <c r="C474" s="140">
        <v>5139</v>
      </c>
      <c r="D474" s="292" t="s">
        <v>156</v>
      </c>
      <c r="E474" s="248"/>
      <c r="F474" s="179"/>
      <c r="G474" s="180"/>
    </row>
    <row r="475" spans="1:7" ht="12.75">
      <c r="A475" s="72">
        <v>424</v>
      </c>
      <c r="B475" s="24">
        <v>3631</v>
      </c>
      <c r="C475" s="25">
        <v>5154</v>
      </c>
      <c r="D475" s="293" t="s">
        <v>158</v>
      </c>
      <c r="E475" s="276">
        <v>93</v>
      </c>
      <c r="F475" s="179">
        <v>98</v>
      </c>
      <c r="G475" s="180">
        <v>100</v>
      </c>
    </row>
    <row r="476" spans="1:7" ht="12.75">
      <c r="A476" s="72">
        <v>425</v>
      </c>
      <c r="B476" s="24">
        <v>3631</v>
      </c>
      <c r="C476" s="25">
        <v>5169</v>
      </c>
      <c r="D476" s="293" t="s">
        <v>187</v>
      </c>
      <c r="E476" s="248"/>
      <c r="F476" s="179"/>
      <c r="G476" s="180"/>
    </row>
    <row r="477" spans="1:7" ht="12.75">
      <c r="A477" s="72">
        <v>426</v>
      </c>
      <c r="B477" s="24">
        <v>3631</v>
      </c>
      <c r="C477" s="25">
        <v>5171</v>
      </c>
      <c r="D477" s="293" t="s">
        <v>147</v>
      </c>
      <c r="E477" s="248">
        <v>30</v>
      </c>
      <c r="F477" s="179">
        <v>34.7</v>
      </c>
      <c r="G477" s="180">
        <v>40</v>
      </c>
    </row>
    <row r="478" spans="1:7" ht="12.75">
      <c r="A478" s="72">
        <v>427</v>
      </c>
      <c r="B478" s="26"/>
      <c r="C478" s="27">
        <v>6121</v>
      </c>
      <c r="D478" s="312" t="s">
        <v>294</v>
      </c>
      <c r="E478" s="248"/>
      <c r="F478" s="179"/>
      <c r="G478" s="180"/>
    </row>
    <row r="479" spans="1:7" ht="12.75">
      <c r="A479" s="129">
        <v>428</v>
      </c>
      <c r="B479" s="83">
        <v>3631</v>
      </c>
      <c r="C479" s="84" t="s">
        <v>51</v>
      </c>
      <c r="D479" s="289" t="s">
        <v>122</v>
      </c>
      <c r="E479" s="277">
        <f>SUM(E474:E478)</f>
        <v>123</v>
      </c>
      <c r="F479" s="346">
        <f>SUM(F473:F478)</f>
        <v>136.5</v>
      </c>
      <c r="G479" s="347">
        <f>SUM(G473:G478)</f>
        <v>144</v>
      </c>
    </row>
    <row r="480" spans="1:7" ht="12.75">
      <c r="A480" s="122">
        <v>429</v>
      </c>
      <c r="B480" s="147">
        <v>3632</v>
      </c>
      <c r="D480" s="291" t="s">
        <v>131</v>
      </c>
      <c r="E480" s="247"/>
      <c r="F480" s="177"/>
      <c r="G480" s="178"/>
    </row>
    <row r="481" spans="1:7" ht="12.75">
      <c r="A481" s="72">
        <v>430</v>
      </c>
      <c r="B481">
        <v>3632</v>
      </c>
      <c r="C481" s="242">
        <v>5011</v>
      </c>
      <c r="D481" s="306" t="s">
        <v>299</v>
      </c>
      <c r="E481" s="276">
        <v>3</v>
      </c>
      <c r="F481" s="179">
        <v>12.6</v>
      </c>
      <c r="G481" s="180">
        <v>12</v>
      </c>
    </row>
    <row r="482" spans="1:7" ht="12.75">
      <c r="A482" s="72">
        <v>431</v>
      </c>
      <c r="B482" s="139">
        <v>3632</v>
      </c>
      <c r="C482" s="140">
        <v>5021</v>
      </c>
      <c r="D482" s="292" t="s">
        <v>142</v>
      </c>
      <c r="E482" s="248"/>
      <c r="F482" s="179"/>
      <c r="G482" s="180"/>
    </row>
    <row r="483" spans="1:7" ht="12.75">
      <c r="A483" s="72">
        <v>432</v>
      </c>
      <c r="B483" s="139">
        <v>3632</v>
      </c>
      <c r="C483" s="140">
        <v>5031</v>
      </c>
      <c r="D483" s="288" t="s">
        <v>300</v>
      </c>
      <c r="E483" s="276">
        <v>0.5</v>
      </c>
      <c r="F483" s="179">
        <v>2.7</v>
      </c>
      <c r="G483" s="180">
        <v>2.7</v>
      </c>
    </row>
    <row r="484" spans="1:7" ht="12.75">
      <c r="A484" s="72">
        <v>433</v>
      </c>
      <c r="B484" s="139">
        <v>3632</v>
      </c>
      <c r="C484" s="140">
        <v>5032</v>
      </c>
      <c r="D484" s="288" t="s">
        <v>201</v>
      </c>
      <c r="E484" s="276">
        <v>0.2</v>
      </c>
      <c r="F484" s="179">
        <v>1</v>
      </c>
      <c r="G484" s="180">
        <v>1</v>
      </c>
    </row>
    <row r="485" spans="1:7" ht="12.75">
      <c r="A485" s="72">
        <v>434</v>
      </c>
      <c r="B485" s="139">
        <v>3632</v>
      </c>
      <c r="C485" s="140">
        <v>5136</v>
      </c>
      <c r="D485" s="292" t="s">
        <v>288</v>
      </c>
      <c r="E485" s="248"/>
      <c r="F485" s="179"/>
      <c r="G485" s="180"/>
    </row>
    <row r="486" spans="1:7" ht="12.75">
      <c r="A486" s="72">
        <v>435</v>
      </c>
      <c r="B486" s="139">
        <v>3632</v>
      </c>
      <c r="C486" s="140">
        <v>5137</v>
      </c>
      <c r="D486" s="292" t="s">
        <v>149</v>
      </c>
      <c r="E486" s="276">
        <v>2</v>
      </c>
      <c r="F486" s="179"/>
      <c r="G486" s="180"/>
    </row>
    <row r="487" spans="1:7" ht="12.75">
      <c r="A487" s="72">
        <v>436</v>
      </c>
      <c r="B487" s="139">
        <v>3632</v>
      </c>
      <c r="C487" s="140">
        <v>5139</v>
      </c>
      <c r="D487" s="292" t="s">
        <v>156</v>
      </c>
      <c r="E487" s="276">
        <v>5</v>
      </c>
      <c r="F487" s="179">
        <v>2.2</v>
      </c>
      <c r="G487" s="180">
        <v>5</v>
      </c>
    </row>
    <row r="488" spans="1:7" ht="12.75">
      <c r="A488" s="72">
        <v>437</v>
      </c>
      <c r="B488" s="139">
        <v>3632</v>
      </c>
      <c r="C488" s="140">
        <v>5161</v>
      </c>
      <c r="D488" s="292" t="s">
        <v>190</v>
      </c>
      <c r="E488" s="276">
        <v>0.7</v>
      </c>
      <c r="F488" s="179">
        <v>1.6</v>
      </c>
      <c r="G488" s="180">
        <v>1.5</v>
      </c>
    </row>
    <row r="489" spans="1:7" ht="12.75">
      <c r="A489" s="72">
        <v>438</v>
      </c>
      <c r="B489" s="139">
        <v>3632</v>
      </c>
      <c r="C489" s="140">
        <v>5167</v>
      </c>
      <c r="D489" s="292" t="s">
        <v>196</v>
      </c>
      <c r="E489" s="248"/>
      <c r="F489" s="179"/>
      <c r="G489" s="180"/>
    </row>
    <row r="490" spans="1:7" ht="12.75">
      <c r="A490" s="72">
        <v>439</v>
      </c>
      <c r="B490" s="24">
        <v>3632</v>
      </c>
      <c r="C490" s="25">
        <v>5169</v>
      </c>
      <c r="D490" s="293" t="s">
        <v>159</v>
      </c>
      <c r="E490" s="276">
        <v>13</v>
      </c>
      <c r="F490" s="179">
        <v>6.8</v>
      </c>
      <c r="G490" s="180">
        <v>10</v>
      </c>
    </row>
    <row r="491" spans="1:7" ht="12.75">
      <c r="A491" s="72">
        <v>440</v>
      </c>
      <c r="B491" s="24">
        <v>3632</v>
      </c>
      <c r="C491" s="25">
        <v>5171</v>
      </c>
      <c r="D491" s="293" t="s">
        <v>147</v>
      </c>
      <c r="E491" s="276">
        <v>3</v>
      </c>
      <c r="F491" s="179">
        <v>1.9</v>
      </c>
      <c r="G491" s="180">
        <v>2</v>
      </c>
    </row>
    <row r="492" spans="1:7" ht="12.75">
      <c r="A492" s="72"/>
      <c r="B492" s="24"/>
      <c r="C492" s="25">
        <v>5173</v>
      </c>
      <c r="D492" s="288" t="s">
        <v>197</v>
      </c>
      <c r="E492" s="276"/>
      <c r="F492" s="179">
        <v>1.6</v>
      </c>
      <c r="G492" s="180"/>
    </row>
    <row r="493" spans="1:7" ht="12.75">
      <c r="A493" s="72">
        <v>441</v>
      </c>
      <c r="B493" s="24">
        <v>3632</v>
      </c>
      <c r="C493" s="25">
        <v>5362</v>
      </c>
      <c r="D493" s="293" t="s">
        <v>207</v>
      </c>
      <c r="E493" s="248"/>
      <c r="F493" s="179"/>
      <c r="G493" s="180"/>
    </row>
    <row r="494" spans="1:7" ht="12.75">
      <c r="A494" s="72">
        <v>442</v>
      </c>
      <c r="B494" s="24">
        <v>3632</v>
      </c>
      <c r="C494" s="25">
        <v>6121</v>
      </c>
      <c r="D494" s="293" t="s">
        <v>161</v>
      </c>
      <c r="E494" s="248"/>
      <c r="F494" s="179"/>
      <c r="G494" s="180"/>
    </row>
    <row r="495" spans="1:7" ht="12.75">
      <c r="A495" s="72">
        <v>443</v>
      </c>
      <c r="B495" s="24">
        <v>3632</v>
      </c>
      <c r="C495" s="25">
        <v>6130</v>
      </c>
      <c r="D495" s="293" t="s">
        <v>148</v>
      </c>
      <c r="E495" s="248">
        <v>5</v>
      </c>
      <c r="F495" s="179"/>
      <c r="G495" s="180"/>
    </row>
    <row r="496" spans="1:7" ht="12.75">
      <c r="A496" s="129">
        <v>444</v>
      </c>
      <c r="B496" s="83">
        <v>3632</v>
      </c>
      <c r="C496" s="84" t="s">
        <v>48</v>
      </c>
      <c r="D496" s="289" t="s">
        <v>122</v>
      </c>
      <c r="E496" s="277">
        <f>SUM(E481:E495)</f>
        <v>32.4</v>
      </c>
      <c r="F496" s="346">
        <f>SUM(F481:F495)</f>
        <v>30.400000000000002</v>
      </c>
      <c r="G496" s="347">
        <f>SUM(G481:G495)</f>
        <v>34.2</v>
      </c>
    </row>
    <row r="497" spans="1:7" ht="12.75">
      <c r="A497" s="122">
        <v>445</v>
      </c>
      <c r="B497" s="147">
        <v>3633</v>
      </c>
      <c r="C497" s="148"/>
      <c r="D497" s="284" t="s">
        <v>235</v>
      </c>
      <c r="E497" s="247"/>
      <c r="F497" s="177"/>
      <c r="G497" s="178"/>
    </row>
    <row r="498" spans="1:7" ht="12.75">
      <c r="A498" s="72">
        <v>446</v>
      </c>
      <c r="B498" s="147">
        <v>3633</v>
      </c>
      <c r="C498" s="148">
        <v>5141</v>
      </c>
      <c r="D498" s="295" t="s">
        <v>157</v>
      </c>
      <c r="E498" s="248"/>
      <c r="F498" s="179"/>
      <c r="G498" s="180"/>
    </row>
    <row r="499" spans="1:7" ht="12.75">
      <c r="A499" s="72">
        <v>447</v>
      </c>
      <c r="B499" s="147">
        <v>3633</v>
      </c>
      <c r="C499" s="148">
        <v>5163</v>
      </c>
      <c r="D499" s="295" t="s">
        <v>143</v>
      </c>
      <c r="E499" s="248"/>
      <c r="F499" s="179"/>
      <c r="G499" s="180"/>
    </row>
    <row r="500" spans="1:7" ht="12.75">
      <c r="A500" s="72">
        <v>448</v>
      </c>
      <c r="B500" s="147">
        <v>3633</v>
      </c>
      <c r="C500" s="148">
        <v>5169</v>
      </c>
      <c r="D500" s="295" t="s">
        <v>159</v>
      </c>
      <c r="E500" s="248"/>
      <c r="F500" s="179"/>
      <c r="G500" s="180"/>
    </row>
    <row r="501" spans="1:7" ht="12.75">
      <c r="A501" s="72">
        <v>449</v>
      </c>
      <c r="B501" s="147">
        <v>3633</v>
      </c>
      <c r="C501" s="148">
        <v>5171</v>
      </c>
      <c r="D501" s="295" t="s">
        <v>236</v>
      </c>
      <c r="E501" s="276">
        <v>117.3</v>
      </c>
      <c r="F501" s="179">
        <v>118.3</v>
      </c>
      <c r="G501" s="180">
        <v>118.3</v>
      </c>
    </row>
    <row r="502" spans="1:7" ht="12.75">
      <c r="A502" s="72">
        <v>450</v>
      </c>
      <c r="B502" s="147">
        <v>3633</v>
      </c>
      <c r="C502" s="148">
        <v>6121</v>
      </c>
      <c r="D502" s="295" t="s">
        <v>161</v>
      </c>
      <c r="E502" s="248"/>
      <c r="F502" s="179"/>
      <c r="G502" s="180"/>
    </row>
    <row r="503" spans="1:7" ht="12.75">
      <c r="A503" s="72">
        <v>451</v>
      </c>
      <c r="B503" s="147">
        <v>3633</v>
      </c>
      <c r="C503" s="148">
        <v>6313</v>
      </c>
      <c r="D503" s="295" t="s">
        <v>237</v>
      </c>
      <c r="E503" s="248"/>
      <c r="F503" s="179"/>
      <c r="G503" s="180"/>
    </row>
    <row r="504" spans="1:7" ht="12.75">
      <c r="A504" s="129">
        <v>452</v>
      </c>
      <c r="B504" s="83">
        <v>3633</v>
      </c>
      <c r="C504" s="84"/>
      <c r="D504" s="284" t="s">
        <v>122</v>
      </c>
      <c r="E504" s="277">
        <f>SUM(E498:E503)</f>
        <v>117.3</v>
      </c>
      <c r="F504" s="346">
        <f>SUM(F498:F503)</f>
        <v>118.3</v>
      </c>
      <c r="G504" s="347">
        <f>SUM(G498:G503)</f>
        <v>118.3</v>
      </c>
    </row>
    <row r="505" spans="1:7" ht="12.75">
      <c r="A505" s="122">
        <v>453</v>
      </c>
      <c r="D505" s="291" t="s">
        <v>189</v>
      </c>
      <c r="E505" s="247"/>
      <c r="F505" s="177"/>
      <c r="G505" s="178"/>
    </row>
    <row r="506" spans="1:7" ht="12.75">
      <c r="A506" s="72">
        <v>454</v>
      </c>
      <c r="B506" s="24">
        <v>3635</v>
      </c>
      <c r="C506" s="25">
        <v>5166</v>
      </c>
      <c r="D506" s="293" t="s">
        <v>145</v>
      </c>
      <c r="E506" s="248"/>
      <c r="F506" s="179"/>
      <c r="G506" s="180"/>
    </row>
    <row r="507" spans="1:7" ht="12.75">
      <c r="A507" s="72">
        <v>455</v>
      </c>
      <c r="B507" s="24">
        <v>3635</v>
      </c>
      <c r="C507" s="25">
        <v>5169</v>
      </c>
      <c r="D507" s="293" t="s">
        <v>159</v>
      </c>
      <c r="E507" s="248">
        <v>15</v>
      </c>
      <c r="F507" s="179">
        <v>42</v>
      </c>
      <c r="G507" s="180">
        <v>15</v>
      </c>
    </row>
    <row r="508" spans="1:7" ht="12.75">
      <c r="A508" s="72">
        <v>456</v>
      </c>
      <c r="B508" s="24">
        <v>3635</v>
      </c>
      <c r="C508" s="25">
        <v>6119</v>
      </c>
      <c r="D508" s="293" t="s">
        <v>188</v>
      </c>
      <c r="E508" s="248"/>
      <c r="F508" s="179"/>
      <c r="G508" s="180"/>
    </row>
    <row r="509" spans="1:7" ht="12.75">
      <c r="A509" s="129">
        <v>457</v>
      </c>
      <c r="B509" s="83">
        <v>3635</v>
      </c>
      <c r="C509" s="84" t="s">
        <v>51</v>
      </c>
      <c r="D509" s="289" t="s">
        <v>122</v>
      </c>
      <c r="E509" s="277">
        <f>SUM(E506:E508)</f>
        <v>15</v>
      </c>
      <c r="F509" s="346">
        <f>SUM(F506:F508)</f>
        <v>42</v>
      </c>
      <c r="G509" s="347">
        <f>SUM(G507:G508)</f>
        <v>15</v>
      </c>
    </row>
    <row r="510" spans="1:7" ht="12.75">
      <c r="A510" s="122">
        <v>458</v>
      </c>
      <c r="D510" s="291" t="s">
        <v>239</v>
      </c>
      <c r="E510" s="247"/>
      <c r="F510" s="177"/>
      <c r="G510" s="178"/>
    </row>
    <row r="511" spans="1:7" ht="12.75">
      <c r="A511" s="72">
        <v>459</v>
      </c>
      <c r="B511" s="24">
        <v>3636</v>
      </c>
      <c r="C511" s="25">
        <v>5021</v>
      </c>
      <c r="D511" s="293" t="s">
        <v>142</v>
      </c>
      <c r="E511" s="248"/>
      <c r="F511" s="179">
        <v>6</v>
      </c>
      <c r="G511" s="180"/>
    </row>
    <row r="512" spans="1:7" ht="12.75">
      <c r="A512" s="72">
        <v>460</v>
      </c>
      <c r="B512" s="24">
        <v>3636</v>
      </c>
      <c r="C512" s="25">
        <v>5136</v>
      </c>
      <c r="D512" s="293" t="s">
        <v>232</v>
      </c>
      <c r="E512" s="248"/>
      <c r="F512" s="179"/>
      <c r="G512" s="180"/>
    </row>
    <row r="513" spans="1:7" ht="12.75">
      <c r="A513" s="72">
        <v>461</v>
      </c>
      <c r="B513" s="24">
        <v>3636</v>
      </c>
      <c r="C513" s="25">
        <v>5137</v>
      </c>
      <c r="D513" s="293" t="s">
        <v>149</v>
      </c>
      <c r="E513" s="248"/>
      <c r="F513" s="179">
        <v>3.5</v>
      </c>
      <c r="G513" s="180"/>
    </row>
    <row r="514" spans="1:7" ht="12.75">
      <c r="A514" s="72">
        <v>462</v>
      </c>
      <c r="B514" s="24">
        <v>3636</v>
      </c>
      <c r="C514" s="25">
        <v>5139</v>
      </c>
      <c r="D514" s="293" t="s">
        <v>139</v>
      </c>
      <c r="E514" s="248"/>
      <c r="F514" s="179">
        <v>4.3</v>
      </c>
      <c r="G514" s="180"/>
    </row>
    <row r="515" spans="1:7" ht="12.75">
      <c r="A515" s="72">
        <v>463</v>
      </c>
      <c r="B515" s="24">
        <v>3636</v>
      </c>
      <c r="C515" s="25">
        <v>5161</v>
      </c>
      <c r="D515" s="293" t="s">
        <v>162</v>
      </c>
      <c r="E515" s="248"/>
      <c r="F515" s="179"/>
      <c r="G515" s="180"/>
    </row>
    <row r="516" spans="1:7" ht="12.75">
      <c r="A516" s="72">
        <v>464</v>
      </c>
      <c r="B516" s="24">
        <v>3636</v>
      </c>
      <c r="C516" s="25">
        <v>5167</v>
      </c>
      <c r="D516" s="293" t="s">
        <v>196</v>
      </c>
      <c r="E516" s="248">
        <v>1</v>
      </c>
      <c r="F516" s="179"/>
      <c r="G516" s="180"/>
    </row>
    <row r="517" spans="1:7" ht="12.75">
      <c r="A517" s="72">
        <v>465</v>
      </c>
      <c r="B517" s="24">
        <v>3636</v>
      </c>
      <c r="C517" s="25">
        <v>5169</v>
      </c>
      <c r="D517" s="293" t="s">
        <v>159</v>
      </c>
      <c r="E517" s="248">
        <v>12</v>
      </c>
      <c r="F517" s="179">
        <v>12.8</v>
      </c>
      <c r="G517" s="180">
        <v>15</v>
      </c>
    </row>
    <row r="518" spans="1:7" ht="12.75">
      <c r="A518" s="72">
        <v>466</v>
      </c>
      <c r="B518" s="24">
        <v>3636</v>
      </c>
      <c r="C518" s="25">
        <v>5171</v>
      </c>
      <c r="D518" s="293" t="s">
        <v>147</v>
      </c>
      <c r="E518" s="248"/>
      <c r="F518" s="179"/>
      <c r="G518" s="180"/>
    </row>
    <row r="519" spans="1:7" ht="12.75">
      <c r="A519" s="72">
        <v>467</v>
      </c>
      <c r="B519" s="24">
        <v>3636</v>
      </c>
      <c r="C519" s="25">
        <v>5172</v>
      </c>
      <c r="D519" s="293" t="s">
        <v>269</v>
      </c>
      <c r="E519" s="248"/>
      <c r="F519" s="179"/>
      <c r="G519" s="180"/>
    </row>
    <row r="520" spans="1:7" ht="12.75">
      <c r="A520" s="72">
        <v>468</v>
      </c>
      <c r="B520" s="24">
        <v>3636</v>
      </c>
      <c r="C520" s="25">
        <v>5173</v>
      </c>
      <c r="D520" s="293" t="s">
        <v>197</v>
      </c>
      <c r="E520" s="248">
        <v>0.5</v>
      </c>
      <c r="F520" s="179">
        <v>0.3</v>
      </c>
      <c r="G520" s="180">
        <v>0.5</v>
      </c>
    </row>
    <row r="521" spans="1:7" ht="12.75">
      <c r="A521" s="72">
        <v>469</v>
      </c>
      <c r="B521" s="26">
        <v>3636</v>
      </c>
      <c r="C521" s="27">
        <v>5175</v>
      </c>
      <c r="D521" s="293" t="s">
        <v>163</v>
      </c>
      <c r="E521" s="248">
        <v>2</v>
      </c>
      <c r="F521" s="179"/>
      <c r="G521" s="180"/>
    </row>
    <row r="522" spans="1:7" ht="12.75">
      <c r="A522" s="72">
        <v>470</v>
      </c>
      <c r="B522" s="26">
        <v>3636</v>
      </c>
      <c r="C522" s="27">
        <v>5176</v>
      </c>
      <c r="D522" s="293" t="s">
        <v>238</v>
      </c>
      <c r="E522" s="248"/>
      <c r="F522" s="179"/>
      <c r="G522" s="180"/>
    </row>
    <row r="523" spans="1:7" ht="12.75">
      <c r="A523" s="72">
        <v>471</v>
      </c>
      <c r="B523" s="26">
        <v>3636</v>
      </c>
      <c r="C523" s="27">
        <v>5194</v>
      </c>
      <c r="D523" s="288" t="s">
        <v>253</v>
      </c>
      <c r="E523" s="248"/>
      <c r="F523" s="179"/>
      <c r="G523" s="180"/>
    </row>
    <row r="524" spans="1:7" ht="12.75">
      <c r="A524" s="72">
        <v>472</v>
      </c>
      <c r="B524" s="26">
        <v>3636</v>
      </c>
      <c r="C524" s="27">
        <v>6130</v>
      </c>
      <c r="D524" s="293" t="s">
        <v>148</v>
      </c>
      <c r="E524" s="248"/>
      <c r="F524" s="179"/>
      <c r="G524" s="180"/>
    </row>
    <row r="525" spans="1:7" ht="12.75">
      <c r="A525" s="129">
        <v>473</v>
      </c>
      <c r="B525" s="83">
        <v>3636</v>
      </c>
      <c r="C525" s="84" t="s">
        <v>49</v>
      </c>
      <c r="D525" s="289" t="s">
        <v>122</v>
      </c>
      <c r="E525" s="277">
        <f>SUM(E511:E524)</f>
        <v>15.5</v>
      </c>
      <c r="F525" s="346">
        <f>SUM(F511:F524)</f>
        <v>26.900000000000002</v>
      </c>
      <c r="G525" s="347">
        <f>SUM(G511:G524)</f>
        <v>15.5</v>
      </c>
    </row>
    <row r="526" spans="1:7" ht="12.75">
      <c r="A526" s="122">
        <v>474</v>
      </c>
      <c r="B526" s="147">
        <v>3639</v>
      </c>
      <c r="C526" s="148"/>
      <c r="D526" s="291" t="s">
        <v>132</v>
      </c>
      <c r="E526" s="247"/>
      <c r="F526" s="177"/>
      <c r="G526" s="178"/>
    </row>
    <row r="527" spans="1:7" ht="12.75">
      <c r="A527" s="72">
        <v>475</v>
      </c>
      <c r="B527" s="147"/>
      <c r="C527" s="148">
        <v>5011</v>
      </c>
      <c r="D527" s="306"/>
      <c r="E527" s="248">
        <v>18</v>
      </c>
      <c r="F527" s="179">
        <v>117</v>
      </c>
      <c r="G527" s="180">
        <v>39</v>
      </c>
    </row>
    <row r="528" spans="1:7" ht="12.75">
      <c r="A528" s="72">
        <v>476</v>
      </c>
      <c r="B528" s="147">
        <v>3639</v>
      </c>
      <c r="C528" s="148">
        <v>5021</v>
      </c>
      <c r="D528" s="288" t="s">
        <v>142</v>
      </c>
      <c r="E528" s="248"/>
      <c r="F528" s="179"/>
      <c r="G528" s="180"/>
    </row>
    <row r="529" spans="1:7" ht="12.75">
      <c r="A529" s="72">
        <v>477</v>
      </c>
      <c r="B529" s="147"/>
      <c r="C529" s="148">
        <v>5031</v>
      </c>
      <c r="D529" s="288"/>
      <c r="E529" s="248">
        <v>4.5</v>
      </c>
      <c r="F529" s="179">
        <v>29.3</v>
      </c>
      <c r="G529" s="180">
        <v>10</v>
      </c>
    </row>
    <row r="530" spans="1:7" ht="12.75">
      <c r="A530" s="72">
        <v>478</v>
      </c>
      <c r="B530" s="147"/>
      <c r="C530" s="148">
        <v>5032</v>
      </c>
      <c r="D530" s="288"/>
      <c r="E530" s="248">
        <v>1.6</v>
      </c>
      <c r="F530" s="179">
        <v>10.5</v>
      </c>
      <c r="G530" s="180">
        <v>3</v>
      </c>
    </row>
    <row r="531" spans="1:7" ht="12.75">
      <c r="A531" s="72">
        <v>479</v>
      </c>
      <c r="B531" s="147"/>
      <c r="C531" s="148">
        <v>5038</v>
      </c>
      <c r="D531" s="288"/>
      <c r="E531" s="248"/>
      <c r="F531" s="179">
        <v>0.6</v>
      </c>
      <c r="G531" s="180"/>
    </row>
    <row r="532" spans="1:7" ht="12.75">
      <c r="A532" s="72">
        <v>480</v>
      </c>
      <c r="B532" s="147">
        <v>3639</v>
      </c>
      <c r="C532" s="148">
        <v>5136</v>
      </c>
      <c r="D532" s="288" t="s">
        <v>232</v>
      </c>
      <c r="E532" s="248"/>
      <c r="F532" s="179"/>
      <c r="G532" s="180"/>
    </row>
    <row r="533" spans="1:7" ht="12.75">
      <c r="A533" s="72">
        <v>481</v>
      </c>
      <c r="B533" s="147">
        <v>3639</v>
      </c>
      <c r="C533" s="148">
        <v>5139</v>
      </c>
      <c r="D533" s="288" t="s">
        <v>139</v>
      </c>
      <c r="E533" s="248">
        <v>1.5</v>
      </c>
      <c r="F533" s="179"/>
      <c r="G533" s="180"/>
    </row>
    <row r="534" spans="1:7" ht="12.75">
      <c r="A534" s="72">
        <v>482</v>
      </c>
      <c r="B534" s="147">
        <v>3639</v>
      </c>
      <c r="C534" s="148">
        <v>5141</v>
      </c>
      <c r="D534" s="288" t="s">
        <v>157</v>
      </c>
      <c r="E534" s="381">
        <v>60</v>
      </c>
      <c r="F534" s="382">
        <v>39.5</v>
      </c>
      <c r="G534" s="383">
        <v>50</v>
      </c>
    </row>
    <row r="535" spans="1:7" ht="12.75">
      <c r="A535" s="72">
        <v>483</v>
      </c>
      <c r="B535" s="147">
        <v>3639</v>
      </c>
      <c r="C535" s="148">
        <v>5161</v>
      </c>
      <c r="D535" s="288" t="s">
        <v>190</v>
      </c>
      <c r="E535" s="248"/>
      <c r="F535" s="179"/>
      <c r="G535" s="180"/>
    </row>
    <row r="536" spans="1:7" ht="12.75">
      <c r="A536" s="72"/>
      <c r="B536" s="147"/>
      <c r="C536" s="148">
        <v>5167</v>
      </c>
      <c r="D536" s="288" t="s">
        <v>196</v>
      </c>
      <c r="E536" s="248"/>
      <c r="F536" s="179">
        <v>0.6</v>
      </c>
      <c r="G536" s="180"/>
    </row>
    <row r="537" spans="1:7" ht="12.75">
      <c r="A537" s="72">
        <v>484</v>
      </c>
      <c r="B537" s="147">
        <v>3639</v>
      </c>
      <c r="C537" s="148">
        <v>5169</v>
      </c>
      <c r="D537" s="288" t="s">
        <v>159</v>
      </c>
      <c r="E537" s="248">
        <v>4.4</v>
      </c>
      <c r="F537" s="179">
        <v>11.6</v>
      </c>
      <c r="G537" s="180">
        <v>10</v>
      </c>
    </row>
    <row r="538" spans="1:7" ht="12.75">
      <c r="A538" s="72">
        <v>485</v>
      </c>
      <c r="B538" s="147">
        <v>3639</v>
      </c>
      <c r="C538" s="148">
        <v>5173</v>
      </c>
      <c r="D538" s="288" t="s">
        <v>197</v>
      </c>
      <c r="E538" s="248"/>
      <c r="F538" s="179"/>
      <c r="G538" s="180"/>
    </row>
    <row r="539" spans="1:7" ht="12.75">
      <c r="A539" s="72">
        <v>486</v>
      </c>
      <c r="B539" s="147">
        <v>3639</v>
      </c>
      <c r="C539" s="148">
        <v>5229</v>
      </c>
      <c r="D539" s="288" t="s">
        <v>263</v>
      </c>
      <c r="E539" s="248">
        <v>5.6</v>
      </c>
      <c r="F539" s="179">
        <v>5.5</v>
      </c>
      <c r="G539" s="180"/>
    </row>
    <row r="540" spans="1:7" ht="12.75">
      <c r="A540" s="72">
        <v>487</v>
      </c>
      <c r="B540" s="147">
        <v>3639</v>
      </c>
      <c r="C540" s="148">
        <v>5329</v>
      </c>
      <c r="D540" s="288" t="s">
        <v>240</v>
      </c>
      <c r="E540" s="248">
        <v>13</v>
      </c>
      <c r="F540" s="179">
        <v>12.8</v>
      </c>
      <c r="G540" s="353">
        <v>12.656</v>
      </c>
    </row>
    <row r="541" spans="1:7" ht="12.75">
      <c r="A541" s="72">
        <v>488</v>
      </c>
      <c r="B541" s="147">
        <v>3639</v>
      </c>
      <c r="C541" s="148">
        <v>5362</v>
      </c>
      <c r="D541" s="288" t="s">
        <v>207</v>
      </c>
      <c r="E541" s="248">
        <v>5</v>
      </c>
      <c r="F541" s="179">
        <v>0.7</v>
      </c>
      <c r="G541" s="180"/>
    </row>
    <row r="542" spans="1:7" ht="12.75">
      <c r="A542" s="72">
        <v>489</v>
      </c>
      <c r="B542" s="147">
        <v>3639</v>
      </c>
      <c r="C542" s="148">
        <v>6130</v>
      </c>
      <c r="D542" s="288" t="s">
        <v>148</v>
      </c>
      <c r="E542" s="248"/>
      <c r="F542" s="358">
        <v>2.8</v>
      </c>
      <c r="G542" s="180"/>
    </row>
    <row r="543" spans="1:7" ht="12.75">
      <c r="A543" s="129">
        <v>490</v>
      </c>
      <c r="B543" s="147">
        <v>3639</v>
      </c>
      <c r="C543" s="148" t="s">
        <v>50</v>
      </c>
      <c r="D543" s="301" t="s">
        <v>122</v>
      </c>
      <c r="E543" s="277">
        <f>SUM(E527:E542)</f>
        <v>113.6</v>
      </c>
      <c r="F543" s="346">
        <f>SUM(F527:F542)</f>
        <v>230.9</v>
      </c>
      <c r="G543" s="347">
        <f>SUM(G527:G542)</f>
        <v>124.656</v>
      </c>
    </row>
    <row r="544" spans="1:7" ht="12.75">
      <c r="A544" s="122">
        <v>491</v>
      </c>
      <c r="B544" s="86"/>
      <c r="C544" s="87"/>
      <c r="D544" s="291" t="s">
        <v>289</v>
      </c>
      <c r="E544" s="247"/>
      <c r="F544" s="177"/>
      <c r="G544" s="178"/>
    </row>
    <row r="545" spans="1:7" ht="12.75">
      <c r="A545" s="72">
        <v>492</v>
      </c>
      <c r="B545" s="24">
        <v>3719</v>
      </c>
      <c r="C545" s="25">
        <v>5019</v>
      </c>
      <c r="D545" s="288" t="s">
        <v>290</v>
      </c>
      <c r="E545" s="248"/>
      <c r="F545" s="179"/>
      <c r="G545" s="180"/>
    </row>
    <row r="546" spans="1:7" ht="12.75">
      <c r="A546" s="72">
        <v>493</v>
      </c>
      <c r="B546" s="24">
        <v>3719</v>
      </c>
      <c r="C546" s="25">
        <v>5039</v>
      </c>
      <c r="D546" s="288" t="s">
        <v>195</v>
      </c>
      <c r="E546" s="248"/>
      <c r="F546" s="179"/>
      <c r="G546" s="180"/>
    </row>
    <row r="547" spans="1:7" ht="12.75">
      <c r="A547" s="72">
        <v>494</v>
      </c>
      <c r="B547" s="24">
        <v>3719</v>
      </c>
      <c r="C547" s="25">
        <v>5167</v>
      </c>
      <c r="D547" s="288" t="s">
        <v>196</v>
      </c>
      <c r="E547" s="248"/>
      <c r="F547" s="179"/>
      <c r="G547" s="180"/>
    </row>
    <row r="548" spans="1:7" ht="12.75">
      <c r="A548" s="72">
        <v>495</v>
      </c>
      <c r="B548" s="24">
        <v>3719</v>
      </c>
      <c r="C548" s="25">
        <v>5173</v>
      </c>
      <c r="D548" s="288" t="s">
        <v>197</v>
      </c>
      <c r="E548" s="248"/>
      <c r="F548" s="179"/>
      <c r="G548" s="180"/>
    </row>
    <row r="549" spans="1:7" ht="12.75">
      <c r="A549" s="129">
        <v>496</v>
      </c>
      <c r="B549" s="83"/>
      <c r="C549" s="84"/>
      <c r="D549" s="289" t="s">
        <v>122</v>
      </c>
      <c r="E549" s="249"/>
      <c r="F549" s="342"/>
      <c r="G549" s="182"/>
    </row>
    <row r="550" spans="1:7" ht="12.75">
      <c r="A550" s="238">
        <v>497</v>
      </c>
      <c r="B550" s="190"/>
      <c r="C550" s="190" t="s">
        <v>51</v>
      </c>
      <c r="D550" s="236" t="s">
        <v>98</v>
      </c>
      <c r="E550" s="281">
        <f>SUM(E554,E561,E568,E585)</f>
        <v>660</v>
      </c>
      <c r="F550" s="389">
        <f>SUM(F554,F561,F568,F585)</f>
        <v>686.9</v>
      </c>
      <c r="G550" s="354">
        <f>SUM(G554,G561,G568,G585)</f>
        <v>727</v>
      </c>
    </row>
    <row r="551" spans="1:7" ht="12.75">
      <c r="A551" s="120">
        <v>498</v>
      </c>
      <c r="B551" s="112"/>
      <c r="C551" s="112"/>
      <c r="D551" s="306" t="s">
        <v>191</v>
      </c>
      <c r="E551" s="247"/>
      <c r="F551" s="384"/>
      <c r="G551" s="385"/>
    </row>
    <row r="552" spans="1:7" ht="12.75">
      <c r="A552" s="72">
        <v>499</v>
      </c>
      <c r="B552" s="12">
        <v>3721</v>
      </c>
      <c r="C552" s="25">
        <v>5161</v>
      </c>
      <c r="D552" s="293" t="s">
        <v>190</v>
      </c>
      <c r="E552" s="248"/>
      <c r="F552" s="179"/>
      <c r="G552" s="180"/>
    </row>
    <row r="553" spans="1:7" ht="12.75">
      <c r="A553" s="72">
        <v>500</v>
      </c>
      <c r="B553" s="12">
        <v>3721</v>
      </c>
      <c r="C553" s="25">
        <v>5169</v>
      </c>
      <c r="D553" s="309" t="s">
        <v>159</v>
      </c>
      <c r="E553" s="248"/>
      <c r="F553" s="179">
        <v>10.3</v>
      </c>
      <c r="G553" s="180">
        <v>15</v>
      </c>
    </row>
    <row r="554" spans="1:7" ht="12.75">
      <c r="A554" s="129">
        <v>501</v>
      </c>
      <c r="B554" s="107">
        <v>3721</v>
      </c>
      <c r="C554" s="107" t="s">
        <v>48</v>
      </c>
      <c r="D554" s="313" t="s">
        <v>122</v>
      </c>
      <c r="E554" s="324">
        <v>20</v>
      </c>
      <c r="F554" s="386">
        <f>SUM(F552:F553)</f>
        <v>10.3</v>
      </c>
      <c r="G554" s="387">
        <f>SUM(G552:G553)</f>
        <v>15</v>
      </c>
    </row>
    <row r="555" spans="1:7" ht="12.75">
      <c r="A555" s="69">
        <v>502</v>
      </c>
      <c r="B555" s="328">
        <v>3722</v>
      </c>
      <c r="C555" s="328"/>
      <c r="D555" s="284" t="s">
        <v>99</v>
      </c>
      <c r="E555" s="247"/>
      <c r="F555" s="177"/>
      <c r="G555" s="178"/>
    </row>
    <row r="556" spans="1:7" ht="12.75">
      <c r="A556" s="72">
        <v>503</v>
      </c>
      <c r="B556" s="240">
        <v>3722</v>
      </c>
      <c r="C556" s="240">
        <v>5011</v>
      </c>
      <c r="D556" s="295" t="s">
        <v>324</v>
      </c>
      <c r="E556" s="248"/>
      <c r="F556" s="179"/>
      <c r="G556" s="180"/>
    </row>
    <row r="557" spans="1:7" ht="12.75">
      <c r="A557" s="72">
        <v>504</v>
      </c>
      <c r="B557" s="240">
        <v>3722</v>
      </c>
      <c r="C557" s="240">
        <v>5031</v>
      </c>
      <c r="D557" s="295" t="s">
        <v>200</v>
      </c>
      <c r="E557" s="248"/>
      <c r="F557" s="179"/>
      <c r="G557" s="180"/>
    </row>
    <row r="558" spans="1:7" ht="12.75">
      <c r="A558" s="72">
        <v>505</v>
      </c>
      <c r="B558" s="240">
        <v>3722</v>
      </c>
      <c r="C558" s="240">
        <v>5032</v>
      </c>
      <c r="D558" s="295" t="s">
        <v>201</v>
      </c>
      <c r="E558" s="248"/>
      <c r="F558" s="179"/>
      <c r="G558" s="180"/>
    </row>
    <row r="559" spans="1:7" ht="12.75">
      <c r="A559" s="72">
        <v>506</v>
      </c>
      <c r="B559" s="240">
        <v>3722</v>
      </c>
      <c r="C559" s="240">
        <v>5169</v>
      </c>
      <c r="D559" s="295" t="s">
        <v>159</v>
      </c>
      <c r="E559" s="248"/>
      <c r="F559" s="365">
        <v>421.5</v>
      </c>
      <c r="G559" s="366">
        <v>470</v>
      </c>
    </row>
    <row r="560" spans="1:7" ht="12.75">
      <c r="A560" s="72">
        <v>507</v>
      </c>
      <c r="B560" s="240">
        <v>3722</v>
      </c>
      <c r="C560" s="240">
        <v>5909</v>
      </c>
      <c r="D560" s="295" t="s">
        <v>313</v>
      </c>
      <c r="E560" s="248"/>
      <c r="F560" s="179"/>
      <c r="G560" s="180"/>
    </row>
    <row r="561" spans="1:7" ht="12.75">
      <c r="A561" s="149">
        <v>508</v>
      </c>
      <c r="B561" s="240">
        <v>3722</v>
      </c>
      <c r="C561" s="245" t="s">
        <v>50</v>
      </c>
      <c r="D561" s="284" t="s">
        <v>122</v>
      </c>
      <c r="E561" s="324">
        <v>450</v>
      </c>
      <c r="F561" s="386">
        <f>SUM(F556:F560)</f>
        <v>421.5</v>
      </c>
      <c r="G561" s="387">
        <f>SUM(G556:G560)</f>
        <v>470</v>
      </c>
    </row>
    <row r="562" spans="1:7" ht="12.75">
      <c r="A562" s="122">
        <v>509</v>
      </c>
      <c r="B562" s="112">
        <v>3723</v>
      </c>
      <c r="C562" s="112"/>
      <c r="D562" s="291" t="s">
        <v>100</v>
      </c>
      <c r="E562" s="247"/>
      <c r="F562" s="177"/>
      <c r="G562" s="178"/>
    </row>
    <row r="563" spans="1:7" ht="12.75">
      <c r="A563" s="72">
        <v>510</v>
      </c>
      <c r="B563" s="12">
        <v>3723</v>
      </c>
      <c r="C563" s="12">
        <v>5011</v>
      </c>
      <c r="D563" s="295" t="s">
        <v>324</v>
      </c>
      <c r="E563" s="248"/>
      <c r="F563" s="365">
        <v>0.3</v>
      </c>
      <c r="G563" s="180"/>
    </row>
    <row r="564" spans="1:7" ht="12.75">
      <c r="A564" s="72">
        <v>511</v>
      </c>
      <c r="B564" s="12">
        <v>3723</v>
      </c>
      <c r="C564" s="12">
        <v>5031</v>
      </c>
      <c r="D564" s="295" t="s">
        <v>200</v>
      </c>
      <c r="E564" s="248"/>
      <c r="F564" s="365">
        <v>0.1</v>
      </c>
      <c r="G564" s="180"/>
    </row>
    <row r="565" spans="1:7" ht="12.75">
      <c r="A565" s="72">
        <v>512</v>
      </c>
      <c r="B565" s="12">
        <v>3723</v>
      </c>
      <c r="C565" s="12">
        <v>5032</v>
      </c>
      <c r="D565" s="295" t="s">
        <v>201</v>
      </c>
      <c r="E565" s="248"/>
      <c r="F565" s="179"/>
      <c r="G565" s="180"/>
    </row>
    <row r="566" spans="1:7" ht="12.75">
      <c r="A566" s="72">
        <v>513</v>
      </c>
      <c r="B566" s="24">
        <v>3723</v>
      </c>
      <c r="C566" s="24">
        <v>5137</v>
      </c>
      <c r="D566" s="293" t="s">
        <v>264</v>
      </c>
      <c r="E566" s="248"/>
      <c r="F566" s="179"/>
      <c r="G566" s="180"/>
    </row>
    <row r="567" spans="1:7" ht="12.75">
      <c r="A567" s="72">
        <v>514</v>
      </c>
      <c r="B567" s="24">
        <v>3723</v>
      </c>
      <c r="C567" s="24">
        <v>5169</v>
      </c>
      <c r="D567" s="293" t="s">
        <v>159</v>
      </c>
      <c r="E567" s="248"/>
      <c r="F567" s="365">
        <v>114.7</v>
      </c>
      <c r="G567" s="343">
        <v>130</v>
      </c>
    </row>
    <row r="568" spans="1:7" ht="12.75">
      <c r="A568" s="129">
        <v>515</v>
      </c>
      <c r="B568" s="83">
        <v>3723</v>
      </c>
      <c r="C568" s="83" t="s">
        <v>48</v>
      </c>
      <c r="D568" s="289" t="s">
        <v>122</v>
      </c>
      <c r="E568" s="388">
        <v>130</v>
      </c>
      <c r="F568" s="386">
        <f>SUM(F563:F567)</f>
        <v>115.10000000000001</v>
      </c>
      <c r="G568" s="387">
        <f>SUM(G563:G567)</f>
        <v>130</v>
      </c>
    </row>
    <row r="569" spans="1:7" ht="12.75">
      <c r="A569" s="122">
        <v>516</v>
      </c>
      <c r="B569" s="86">
        <v>3726</v>
      </c>
      <c r="C569" s="86"/>
      <c r="D569" s="291" t="s">
        <v>325</v>
      </c>
      <c r="E569" s="247"/>
      <c r="F569" s="177"/>
      <c r="G569" s="178"/>
    </row>
    <row r="570" spans="1:7" ht="12.75">
      <c r="A570" s="72">
        <v>517</v>
      </c>
      <c r="B570" s="24"/>
      <c r="C570" s="24">
        <v>5011</v>
      </c>
      <c r="D570" s="295" t="s">
        <v>324</v>
      </c>
      <c r="E570" s="248"/>
      <c r="F570" s="179">
        <v>3.3</v>
      </c>
      <c r="G570" s="180">
        <v>2</v>
      </c>
    </row>
    <row r="571" spans="1:7" ht="12.75">
      <c r="A571" s="72"/>
      <c r="B571" s="24"/>
      <c r="C571" s="24">
        <v>5031</v>
      </c>
      <c r="D571" s="295" t="s">
        <v>200</v>
      </c>
      <c r="E571" s="248"/>
      <c r="F571" s="179">
        <v>0.7</v>
      </c>
      <c r="G571" s="180"/>
    </row>
    <row r="572" spans="1:7" ht="12.75">
      <c r="A572" s="72"/>
      <c r="B572" s="24"/>
      <c r="C572" s="24">
        <v>5032</v>
      </c>
      <c r="D572" s="295" t="s">
        <v>201</v>
      </c>
      <c r="E572" s="248"/>
      <c r="F572" s="179">
        <v>0.3</v>
      </c>
      <c r="G572" s="180"/>
    </row>
    <row r="573" spans="1:7" ht="12.75">
      <c r="A573" s="72"/>
      <c r="B573" s="24"/>
      <c r="C573" s="24">
        <v>5137</v>
      </c>
      <c r="D573" s="293" t="s">
        <v>264</v>
      </c>
      <c r="E573" s="248"/>
      <c r="F573" s="179">
        <v>11.6</v>
      </c>
      <c r="G573" s="180">
        <v>2</v>
      </c>
    </row>
    <row r="574" spans="1:7" ht="12.75">
      <c r="A574" s="72"/>
      <c r="B574" s="24"/>
      <c r="C574" s="24">
        <v>5139</v>
      </c>
      <c r="D574" s="293" t="s">
        <v>159</v>
      </c>
      <c r="E574" s="248"/>
      <c r="F574" s="179">
        <v>1.3</v>
      </c>
      <c r="G574" s="180"/>
    </row>
    <row r="575" spans="1:7" ht="12.75">
      <c r="A575" s="72"/>
      <c r="B575" s="24"/>
      <c r="C575" s="24">
        <v>5156</v>
      </c>
      <c r="D575" s="288" t="s">
        <v>141</v>
      </c>
      <c r="E575" s="248"/>
      <c r="F575" s="179">
        <v>12.6</v>
      </c>
      <c r="G575" s="180">
        <v>13</v>
      </c>
    </row>
    <row r="576" spans="1:7" ht="12.75">
      <c r="A576" s="72"/>
      <c r="B576" s="24"/>
      <c r="C576" s="24">
        <v>5163</v>
      </c>
      <c r="D576" s="295" t="s">
        <v>143</v>
      </c>
      <c r="E576" s="248"/>
      <c r="F576" s="179">
        <v>17.7</v>
      </c>
      <c r="G576" s="180">
        <v>15</v>
      </c>
    </row>
    <row r="577" spans="1:7" ht="12.75">
      <c r="A577" s="72"/>
      <c r="B577" s="24"/>
      <c r="C577" s="24">
        <v>5167</v>
      </c>
      <c r="D577" s="288" t="s">
        <v>196</v>
      </c>
      <c r="E577" s="248"/>
      <c r="F577" s="179">
        <v>2.7</v>
      </c>
      <c r="G577" s="180"/>
    </row>
    <row r="578" spans="1:8" ht="12.75">
      <c r="A578" s="72"/>
      <c r="B578" s="24"/>
      <c r="C578" s="24">
        <v>5169</v>
      </c>
      <c r="D578" s="295" t="s">
        <v>159</v>
      </c>
      <c r="E578" s="248">
        <v>60</v>
      </c>
      <c r="F578" s="179">
        <v>34.4</v>
      </c>
      <c r="G578" s="405">
        <v>80</v>
      </c>
      <c r="H578" s="406">
        <v>-15</v>
      </c>
    </row>
    <row r="579" spans="1:7" ht="12.75">
      <c r="A579" s="72"/>
      <c r="B579" s="24"/>
      <c r="C579" s="24">
        <v>5171</v>
      </c>
      <c r="D579" s="293" t="s">
        <v>147</v>
      </c>
      <c r="E579" s="248"/>
      <c r="F579" s="179">
        <v>9.6</v>
      </c>
      <c r="G579" s="180"/>
    </row>
    <row r="580" spans="1:7" ht="12.75">
      <c r="A580" s="72"/>
      <c r="B580" s="24"/>
      <c r="C580" s="24">
        <v>5194</v>
      </c>
      <c r="D580" s="288" t="s">
        <v>253</v>
      </c>
      <c r="E580" s="248"/>
      <c r="F580" s="179">
        <v>0.7</v>
      </c>
      <c r="G580" s="180"/>
    </row>
    <row r="581" spans="1:7" ht="12.75">
      <c r="A581" s="72"/>
      <c r="B581" s="24"/>
      <c r="C581" s="24">
        <v>5365</v>
      </c>
      <c r="D581" s="288" t="s">
        <v>375</v>
      </c>
      <c r="E581" s="248"/>
      <c r="F581" s="179">
        <v>0.8</v>
      </c>
      <c r="G581" s="180"/>
    </row>
    <row r="582" spans="1:7" ht="12.75">
      <c r="A582" s="72"/>
      <c r="B582" s="24"/>
      <c r="C582" s="24">
        <v>5494</v>
      </c>
      <c r="D582" s="288" t="s">
        <v>377</v>
      </c>
      <c r="E582" s="248"/>
      <c r="F582" s="179">
        <v>0.7</v>
      </c>
      <c r="G582" s="180"/>
    </row>
    <row r="583" spans="1:7" ht="12.75">
      <c r="A583" s="72"/>
      <c r="B583" s="24"/>
      <c r="C583" s="24">
        <v>5499</v>
      </c>
      <c r="D583" s="288" t="s">
        <v>376</v>
      </c>
      <c r="E583" s="248"/>
      <c r="F583" s="179">
        <v>0.9</v>
      </c>
      <c r="G583" s="180"/>
    </row>
    <row r="584" spans="1:7" ht="12.75">
      <c r="A584" s="72">
        <v>518</v>
      </c>
      <c r="B584" s="24">
        <v>3726</v>
      </c>
      <c r="C584" s="24">
        <v>6121</v>
      </c>
      <c r="D584" s="288" t="s">
        <v>326</v>
      </c>
      <c r="E584" s="248"/>
      <c r="F584" s="358">
        <v>42.7</v>
      </c>
      <c r="G584" s="180"/>
    </row>
    <row r="585" spans="1:7" ht="12.75">
      <c r="A585" s="171">
        <v>519</v>
      </c>
      <c r="B585" s="83">
        <v>3726</v>
      </c>
      <c r="C585" s="83"/>
      <c r="D585" s="289" t="s">
        <v>122</v>
      </c>
      <c r="E585" s="388">
        <f>SUM(E570:E584)</f>
        <v>60</v>
      </c>
      <c r="F585" s="386">
        <f>SUM(F570:F584)</f>
        <v>140</v>
      </c>
      <c r="G585" s="387">
        <f>SUM(G570:G584)</f>
        <v>112</v>
      </c>
    </row>
    <row r="586" spans="1:7" ht="12.75">
      <c r="A586" s="122">
        <v>520</v>
      </c>
      <c r="B586" s="86">
        <v>3729</v>
      </c>
      <c r="C586" s="86"/>
      <c r="D586" s="291" t="s">
        <v>327</v>
      </c>
      <c r="E586" s="247"/>
      <c r="F586" s="177"/>
      <c r="G586" s="178"/>
    </row>
    <row r="587" spans="1:7" ht="12.75">
      <c r="A587" s="72">
        <v>521</v>
      </c>
      <c r="B587" s="24">
        <v>3729</v>
      </c>
      <c r="C587" s="24">
        <v>5169</v>
      </c>
      <c r="D587" s="293" t="s">
        <v>159</v>
      </c>
      <c r="E587" s="248"/>
      <c r="F587" s="179"/>
      <c r="G587" s="180"/>
    </row>
    <row r="588" spans="1:7" ht="12.75">
      <c r="A588" s="171">
        <v>522</v>
      </c>
      <c r="B588" s="83">
        <v>3729</v>
      </c>
      <c r="C588" s="64" t="s">
        <v>234</v>
      </c>
      <c r="D588" s="289" t="s">
        <v>122</v>
      </c>
      <c r="E588" s="249"/>
      <c r="F588" s="342"/>
      <c r="G588" s="182"/>
    </row>
    <row r="589" spans="1:7" ht="12.75">
      <c r="A589" s="122">
        <v>523</v>
      </c>
      <c r="B589" s="86">
        <v>3742</v>
      </c>
      <c r="C589" s="78"/>
      <c r="D589" s="291" t="s">
        <v>328</v>
      </c>
      <c r="E589" s="247"/>
      <c r="F589" s="177"/>
      <c r="G589" s="178"/>
    </row>
    <row r="590" spans="1:7" ht="12.75">
      <c r="A590" s="72">
        <v>524</v>
      </c>
      <c r="B590" s="24">
        <v>3742</v>
      </c>
      <c r="C590" s="22">
        <v>5169</v>
      </c>
      <c r="D590" s="293" t="s">
        <v>159</v>
      </c>
      <c r="E590" s="248"/>
      <c r="F590" s="179"/>
      <c r="G590" s="180"/>
    </row>
    <row r="591" spans="1:7" ht="12.75">
      <c r="A591" s="129">
        <v>525</v>
      </c>
      <c r="B591" s="83">
        <v>3742</v>
      </c>
      <c r="C591" s="64"/>
      <c r="D591" s="289" t="s">
        <v>122</v>
      </c>
      <c r="E591" s="249"/>
      <c r="F591" s="342"/>
      <c r="G591" s="182"/>
    </row>
    <row r="592" spans="1:7" ht="12.75">
      <c r="A592" s="122">
        <v>526</v>
      </c>
      <c r="B592" s="86"/>
      <c r="C592" s="86"/>
      <c r="D592" s="291" t="s">
        <v>192</v>
      </c>
      <c r="E592" s="247"/>
      <c r="F592" s="177"/>
      <c r="G592" s="178"/>
    </row>
    <row r="593" spans="1:8" ht="12.75">
      <c r="A593" s="72">
        <v>527</v>
      </c>
      <c r="B593" s="24">
        <v>3745</v>
      </c>
      <c r="C593" s="24">
        <v>5011</v>
      </c>
      <c r="D593" s="288" t="s">
        <v>279</v>
      </c>
      <c r="E593" s="276">
        <v>10</v>
      </c>
      <c r="F593" s="365">
        <v>15.7</v>
      </c>
      <c r="G593" s="407">
        <v>10</v>
      </c>
      <c r="H593" s="408">
        <v>-16</v>
      </c>
    </row>
    <row r="594" spans="1:7" ht="12.75">
      <c r="A594" s="72">
        <v>528</v>
      </c>
      <c r="B594" s="24">
        <v>3745</v>
      </c>
      <c r="C594" s="24">
        <v>5021</v>
      </c>
      <c r="D594" s="293" t="s">
        <v>142</v>
      </c>
      <c r="E594" s="248"/>
      <c r="F594" s="367"/>
      <c r="G594" s="180"/>
    </row>
    <row r="595" spans="1:8" ht="12.75">
      <c r="A595" s="72">
        <v>529</v>
      </c>
      <c r="B595" s="24">
        <v>3745</v>
      </c>
      <c r="C595" s="24">
        <v>5031</v>
      </c>
      <c r="D595" s="288" t="s">
        <v>200</v>
      </c>
      <c r="E595" s="276">
        <v>2.5</v>
      </c>
      <c r="F595" s="365">
        <v>3.8</v>
      </c>
      <c r="G595" s="407">
        <v>2.5</v>
      </c>
      <c r="H595" s="408">
        <v>-7.9</v>
      </c>
    </row>
    <row r="596" spans="1:8" ht="12.75">
      <c r="A596" s="72">
        <v>530</v>
      </c>
      <c r="B596" s="24">
        <v>3745</v>
      </c>
      <c r="C596" s="24">
        <v>5032</v>
      </c>
      <c r="D596" s="288" t="s">
        <v>201</v>
      </c>
      <c r="E596" s="276">
        <v>0.9</v>
      </c>
      <c r="F596" s="365">
        <v>1.3</v>
      </c>
      <c r="G596" s="407">
        <v>0.9</v>
      </c>
      <c r="H596" s="408">
        <v>-2.7</v>
      </c>
    </row>
    <row r="597" spans="1:7" ht="12.75">
      <c r="A597" s="72">
        <v>531</v>
      </c>
      <c r="B597" s="24">
        <v>3745</v>
      </c>
      <c r="C597" s="24">
        <v>5137</v>
      </c>
      <c r="D597" s="293" t="s">
        <v>149</v>
      </c>
      <c r="E597" s="248"/>
      <c r="F597" s="179"/>
      <c r="G597" s="180"/>
    </row>
    <row r="598" spans="1:7" ht="12.75">
      <c r="A598" s="72">
        <v>532</v>
      </c>
      <c r="B598" s="24">
        <v>3745</v>
      </c>
      <c r="C598" s="24">
        <v>5139</v>
      </c>
      <c r="D598" s="309" t="s">
        <v>156</v>
      </c>
      <c r="E598" s="276">
        <v>8</v>
      </c>
      <c r="F598" s="367">
        <v>4.2</v>
      </c>
      <c r="G598" s="180"/>
    </row>
    <row r="599" spans="1:7" ht="12.75">
      <c r="A599" s="72">
        <v>533</v>
      </c>
      <c r="B599" s="24">
        <v>3745</v>
      </c>
      <c r="C599" s="24">
        <v>5156</v>
      </c>
      <c r="D599" s="309" t="s">
        <v>141</v>
      </c>
      <c r="E599" s="276">
        <v>2</v>
      </c>
      <c r="F599" s="367">
        <v>3.5</v>
      </c>
      <c r="G599" s="343">
        <v>5</v>
      </c>
    </row>
    <row r="600" spans="1:7" ht="12.75">
      <c r="A600" s="72">
        <v>534</v>
      </c>
      <c r="B600" s="24">
        <v>3745</v>
      </c>
      <c r="C600" s="24">
        <v>5161</v>
      </c>
      <c r="D600" s="310" t="s">
        <v>190</v>
      </c>
      <c r="E600" s="248"/>
      <c r="F600" s="179"/>
      <c r="G600" s="180"/>
    </row>
    <row r="601" spans="1:7" ht="12.75">
      <c r="A601" s="72">
        <v>535</v>
      </c>
      <c r="B601" s="24">
        <v>3745</v>
      </c>
      <c r="C601" s="24">
        <v>5169</v>
      </c>
      <c r="D601" s="309" t="s">
        <v>159</v>
      </c>
      <c r="E601" s="276">
        <v>55</v>
      </c>
      <c r="F601" s="367">
        <v>82.3</v>
      </c>
      <c r="G601" s="343">
        <v>15</v>
      </c>
    </row>
    <row r="602" spans="1:7" ht="12.75">
      <c r="A602" s="72">
        <v>536</v>
      </c>
      <c r="B602" s="24"/>
      <c r="C602" s="24">
        <v>5171</v>
      </c>
      <c r="D602" s="309" t="s">
        <v>147</v>
      </c>
      <c r="E602" s="248"/>
      <c r="F602" s="179"/>
      <c r="G602" s="180"/>
    </row>
    <row r="603" spans="1:7" ht="12.75">
      <c r="A603" s="72">
        <v>537</v>
      </c>
      <c r="B603" s="24"/>
      <c r="C603" s="24">
        <v>5137</v>
      </c>
      <c r="D603" s="310" t="s">
        <v>197</v>
      </c>
      <c r="E603" s="248"/>
      <c r="F603" s="179">
        <v>1.5</v>
      </c>
      <c r="G603" s="180"/>
    </row>
    <row r="604" spans="1:7" ht="12.75">
      <c r="A604" s="129">
        <v>538</v>
      </c>
      <c r="B604" s="83">
        <v>3745</v>
      </c>
      <c r="C604" s="107" t="s">
        <v>49</v>
      </c>
      <c r="D604" s="313" t="s">
        <v>122</v>
      </c>
      <c r="E604" s="277">
        <f>SUM(E593:E603)</f>
        <v>78.4</v>
      </c>
      <c r="F604" s="346">
        <f>SUM(F593:F603)</f>
        <v>112.3</v>
      </c>
      <c r="G604" s="277">
        <f>SUM(G593:G603)</f>
        <v>33.4</v>
      </c>
    </row>
    <row r="605" spans="1:7" ht="12.75">
      <c r="A605" s="69"/>
      <c r="B605" s="147"/>
      <c r="C605" s="147"/>
      <c r="D605" s="284"/>
      <c r="E605" s="392"/>
      <c r="F605" s="378"/>
      <c r="G605" s="391"/>
    </row>
    <row r="606" spans="1:7" ht="12.75">
      <c r="A606" s="122"/>
      <c r="B606" s="86"/>
      <c r="C606" s="86"/>
      <c r="D606" s="80"/>
      <c r="E606" s="391"/>
      <c r="F606" s="379"/>
      <c r="G606" s="393"/>
    </row>
    <row r="607" spans="1:7" ht="12.75">
      <c r="A607" s="221">
        <v>539</v>
      </c>
      <c r="B607" s="99">
        <v>4186</v>
      </c>
      <c r="C607" s="100">
        <v>5410</v>
      </c>
      <c r="D607" s="297" t="s">
        <v>101</v>
      </c>
      <c r="E607" s="390"/>
      <c r="F607" s="342"/>
      <c r="G607" s="182"/>
    </row>
    <row r="608" spans="1:7" ht="12.75">
      <c r="A608" s="122">
        <v>540</v>
      </c>
      <c r="B608" s="86"/>
      <c r="C608" s="87"/>
      <c r="D608" s="291" t="s">
        <v>291</v>
      </c>
      <c r="E608" s="247"/>
      <c r="F608" s="177"/>
      <c r="G608" s="178"/>
    </row>
    <row r="609" spans="1:7" ht="12.75">
      <c r="A609" s="72">
        <v>541</v>
      </c>
      <c r="B609" s="24">
        <v>4351</v>
      </c>
      <c r="C609" s="25">
        <v>5222</v>
      </c>
      <c r="D609" s="288" t="s">
        <v>292</v>
      </c>
      <c r="E609" s="248"/>
      <c r="F609" s="179">
        <v>0.5</v>
      </c>
      <c r="G609" s="180">
        <v>0.5</v>
      </c>
    </row>
    <row r="610" spans="1:7" ht="12.75">
      <c r="A610" s="129">
        <v>542</v>
      </c>
      <c r="B610" s="83"/>
      <c r="C610" s="84"/>
      <c r="D610" s="289" t="s">
        <v>122</v>
      </c>
      <c r="E610" s="249"/>
      <c r="F610" s="346">
        <f>SUM(F609)</f>
        <v>0.5</v>
      </c>
      <c r="G610" s="347">
        <f>SUM(G609)</f>
        <v>0.5</v>
      </c>
    </row>
    <row r="611" spans="1:7" ht="12.75">
      <c r="A611" s="122">
        <v>543</v>
      </c>
      <c r="B611" s="86"/>
      <c r="C611" s="87"/>
      <c r="D611" s="291" t="s">
        <v>194</v>
      </c>
      <c r="E611" s="247"/>
      <c r="F611" s="177"/>
      <c r="G611" s="178"/>
    </row>
    <row r="612" spans="1:7" ht="12.75">
      <c r="A612" s="72">
        <v>544</v>
      </c>
      <c r="B612" s="24">
        <v>5512</v>
      </c>
      <c r="C612" s="25">
        <v>5019</v>
      </c>
      <c r="D612" s="288" t="s">
        <v>290</v>
      </c>
      <c r="E612" s="248"/>
      <c r="F612" s="179"/>
      <c r="G612" s="180"/>
    </row>
    <row r="613" spans="1:7" ht="12.75">
      <c r="A613" s="72">
        <v>545</v>
      </c>
      <c r="B613" s="24">
        <v>5512</v>
      </c>
      <c r="C613" s="25">
        <v>5021</v>
      </c>
      <c r="D613" s="288" t="s">
        <v>142</v>
      </c>
      <c r="E613" s="248"/>
      <c r="F613" s="179"/>
      <c r="G613" s="180"/>
    </row>
    <row r="614" spans="1:7" ht="12.75">
      <c r="A614" s="72">
        <v>546</v>
      </c>
      <c r="B614" s="24">
        <v>5512</v>
      </c>
      <c r="C614" s="25">
        <v>5029</v>
      </c>
      <c r="D614" s="293" t="s">
        <v>193</v>
      </c>
      <c r="E614" s="248"/>
      <c r="F614" s="179"/>
      <c r="G614" s="180"/>
    </row>
    <row r="615" spans="1:7" ht="12.75">
      <c r="A615" s="72">
        <v>547</v>
      </c>
      <c r="B615" s="24">
        <v>5512</v>
      </c>
      <c r="C615" s="25">
        <v>5039</v>
      </c>
      <c r="D615" s="293" t="s">
        <v>195</v>
      </c>
      <c r="E615" s="248"/>
      <c r="F615" s="179"/>
      <c r="G615" s="180"/>
    </row>
    <row r="616" spans="1:7" ht="12.75">
      <c r="A616" s="72">
        <v>548</v>
      </c>
      <c r="B616" s="24"/>
      <c r="C616" s="25">
        <v>5132</v>
      </c>
      <c r="D616" s="288" t="s">
        <v>329</v>
      </c>
      <c r="E616" s="248">
        <v>5</v>
      </c>
      <c r="F616" s="179"/>
      <c r="G616" s="180">
        <v>3</v>
      </c>
    </row>
    <row r="617" spans="1:7" ht="12.75">
      <c r="A617" s="72">
        <v>549</v>
      </c>
      <c r="B617" s="24"/>
      <c r="C617" s="25">
        <v>5134</v>
      </c>
      <c r="D617" s="288" t="s">
        <v>330</v>
      </c>
      <c r="E617" s="248"/>
      <c r="F617" s="179"/>
      <c r="G617" s="180"/>
    </row>
    <row r="618" spans="1:7" ht="12.75">
      <c r="A618" s="72">
        <v>550</v>
      </c>
      <c r="B618" s="24">
        <v>5512</v>
      </c>
      <c r="C618" s="25">
        <v>5136</v>
      </c>
      <c r="D618" s="293" t="s">
        <v>232</v>
      </c>
      <c r="E618" s="248"/>
      <c r="F618" s="179">
        <v>0.3</v>
      </c>
      <c r="G618" s="180"/>
    </row>
    <row r="619" spans="1:7" ht="12.75">
      <c r="A619" s="72">
        <v>551</v>
      </c>
      <c r="B619" s="24">
        <v>5512</v>
      </c>
      <c r="C619" s="25">
        <v>5137</v>
      </c>
      <c r="D619" s="293" t="s">
        <v>149</v>
      </c>
      <c r="E619" s="248">
        <v>36</v>
      </c>
      <c r="F619" s="179">
        <v>7.7</v>
      </c>
      <c r="G619" s="180">
        <v>10</v>
      </c>
    </row>
    <row r="620" spans="1:7" ht="12.75">
      <c r="A620" s="72">
        <v>552</v>
      </c>
      <c r="B620" s="24">
        <v>5512</v>
      </c>
      <c r="C620" s="25">
        <v>5139</v>
      </c>
      <c r="D620" s="293" t="s">
        <v>156</v>
      </c>
      <c r="E620" s="276">
        <v>5</v>
      </c>
      <c r="F620" s="179">
        <v>3.1</v>
      </c>
      <c r="G620" s="180">
        <v>5</v>
      </c>
    </row>
    <row r="621" spans="1:7" ht="12.75">
      <c r="A621" s="72">
        <v>553</v>
      </c>
      <c r="B621" s="24">
        <v>5512</v>
      </c>
      <c r="C621" s="25">
        <v>5154</v>
      </c>
      <c r="D621" s="293" t="s">
        <v>158</v>
      </c>
      <c r="E621" s="276">
        <v>13</v>
      </c>
      <c r="F621" s="179">
        <v>6.4</v>
      </c>
      <c r="G621" s="180">
        <v>13</v>
      </c>
    </row>
    <row r="622" spans="1:7" ht="12.75">
      <c r="A622" s="72">
        <v>554</v>
      </c>
      <c r="B622" s="24">
        <v>5512</v>
      </c>
      <c r="C622" s="25">
        <v>5156</v>
      </c>
      <c r="D622" s="293" t="s">
        <v>141</v>
      </c>
      <c r="E622" s="276">
        <v>5</v>
      </c>
      <c r="F622" s="179">
        <v>4.1</v>
      </c>
      <c r="G622" s="180">
        <v>5</v>
      </c>
    </row>
    <row r="623" spans="1:7" ht="12.75">
      <c r="A623" s="72">
        <v>555</v>
      </c>
      <c r="B623" s="24">
        <v>5512</v>
      </c>
      <c r="C623" s="25">
        <v>5163</v>
      </c>
      <c r="D623" s="293" t="s">
        <v>143</v>
      </c>
      <c r="E623" s="276">
        <v>2.2</v>
      </c>
      <c r="F623" s="179">
        <v>2.2</v>
      </c>
      <c r="G623" s="180">
        <v>2.2</v>
      </c>
    </row>
    <row r="624" spans="1:7" ht="12.75">
      <c r="A624" s="72">
        <v>556</v>
      </c>
      <c r="B624" s="24">
        <v>5512</v>
      </c>
      <c r="C624" s="25">
        <v>5167</v>
      </c>
      <c r="D624" s="293" t="s">
        <v>196</v>
      </c>
      <c r="E624" s="248"/>
      <c r="F624" s="179"/>
      <c r="G624" s="180"/>
    </row>
    <row r="625" spans="1:7" ht="12.75">
      <c r="A625" s="72">
        <v>557</v>
      </c>
      <c r="B625" s="24">
        <v>5512</v>
      </c>
      <c r="C625" s="25">
        <v>5169</v>
      </c>
      <c r="D625" s="293" t="s">
        <v>159</v>
      </c>
      <c r="E625" s="276">
        <v>4</v>
      </c>
      <c r="F625" s="179">
        <v>5.1</v>
      </c>
      <c r="G625" s="180">
        <v>5</v>
      </c>
    </row>
    <row r="626" spans="1:7" ht="12.75">
      <c r="A626" s="72">
        <v>558</v>
      </c>
      <c r="B626" s="24">
        <v>5512</v>
      </c>
      <c r="C626" s="25">
        <v>5171</v>
      </c>
      <c r="D626" s="293" t="s">
        <v>147</v>
      </c>
      <c r="E626" s="248"/>
      <c r="F626" s="179">
        <v>14</v>
      </c>
      <c r="G626" s="180"/>
    </row>
    <row r="627" spans="1:7" ht="12.75">
      <c r="A627" s="72">
        <v>559</v>
      </c>
      <c r="B627" s="24">
        <v>5512</v>
      </c>
      <c r="C627" s="25">
        <v>5173</v>
      </c>
      <c r="D627" s="293" t="s">
        <v>197</v>
      </c>
      <c r="E627" s="248"/>
      <c r="F627" s="179"/>
      <c r="G627" s="180"/>
    </row>
    <row r="628" spans="1:7" ht="12.75">
      <c r="A628" s="149"/>
      <c r="B628" s="26"/>
      <c r="C628" s="27">
        <v>6122</v>
      </c>
      <c r="D628" s="312" t="s">
        <v>378</v>
      </c>
      <c r="E628" s="327"/>
      <c r="F628" s="179">
        <v>42.8</v>
      </c>
      <c r="G628" s="180"/>
    </row>
    <row r="629" spans="1:7" ht="12.75">
      <c r="A629" s="129">
        <v>560</v>
      </c>
      <c r="B629" s="83">
        <v>5512</v>
      </c>
      <c r="C629" s="84" t="s">
        <v>102</v>
      </c>
      <c r="D629" s="289" t="s">
        <v>122</v>
      </c>
      <c r="E629" s="277">
        <f>SUM(E612:E627)</f>
        <v>70.2</v>
      </c>
      <c r="F629" s="346">
        <f>SUM(F612:F628)</f>
        <v>85.69999999999999</v>
      </c>
      <c r="G629" s="347">
        <f>SUM(G612:G628)</f>
        <v>43.2</v>
      </c>
    </row>
    <row r="630" spans="1:7" ht="12.75">
      <c r="A630" s="122">
        <v>561</v>
      </c>
      <c r="B630" s="86"/>
      <c r="C630" s="87"/>
      <c r="D630" s="291" t="s">
        <v>199</v>
      </c>
      <c r="E630" s="247"/>
      <c r="F630" s="177"/>
      <c r="G630" s="178"/>
    </row>
    <row r="631" spans="1:7" ht="12.75">
      <c r="A631" s="72">
        <v>562</v>
      </c>
      <c r="B631" s="24">
        <v>6112</v>
      </c>
      <c r="C631" s="25">
        <v>5023</v>
      </c>
      <c r="D631" s="293" t="s">
        <v>198</v>
      </c>
      <c r="E631" s="276">
        <v>535</v>
      </c>
      <c r="F631" s="179">
        <v>456.3</v>
      </c>
      <c r="G631" s="180">
        <v>515</v>
      </c>
    </row>
    <row r="632" spans="1:7" ht="12.75">
      <c r="A632" s="72">
        <v>563</v>
      </c>
      <c r="B632" s="24">
        <v>6112</v>
      </c>
      <c r="C632" s="25">
        <v>5031</v>
      </c>
      <c r="D632" s="293" t="s">
        <v>200</v>
      </c>
      <c r="E632" s="276">
        <v>110</v>
      </c>
      <c r="F632" s="179">
        <v>99.4</v>
      </c>
      <c r="G632" s="180">
        <v>113</v>
      </c>
    </row>
    <row r="633" spans="1:7" ht="12.75">
      <c r="A633" s="72">
        <v>564</v>
      </c>
      <c r="B633" s="24">
        <v>6112</v>
      </c>
      <c r="C633" s="25">
        <v>5032</v>
      </c>
      <c r="D633" s="293" t="s">
        <v>201</v>
      </c>
      <c r="E633" s="276">
        <v>47</v>
      </c>
      <c r="F633" s="179">
        <v>41.1</v>
      </c>
      <c r="G633" s="180">
        <v>46.4</v>
      </c>
    </row>
    <row r="634" spans="1:7" ht="12.75">
      <c r="A634" s="72">
        <v>565</v>
      </c>
      <c r="B634" s="24">
        <v>6112</v>
      </c>
      <c r="C634" s="25">
        <v>5038</v>
      </c>
      <c r="D634" s="293" t="s">
        <v>202</v>
      </c>
      <c r="E634" s="248"/>
      <c r="F634" s="179"/>
      <c r="G634" s="180"/>
    </row>
    <row r="635" spans="1:7" ht="12.75">
      <c r="A635" s="72">
        <v>566</v>
      </c>
      <c r="B635" s="24"/>
      <c r="C635" s="25">
        <v>5173</v>
      </c>
      <c r="D635" s="293" t="s">
        <v>197</v>
      </c>
      <c r="E635" s="248"/>
      <c r="F635" s="179"/>
      <c r="G635" s="180"/>
    </row>
    <row r="636" spans="1:7" ht="12.75">
      <c r="A636" s="129">
        <v>567</v>
      </c>
      <c r="B636" s="83">
        <v>6112</v>
      </c>
      <c r="C636" s="84" t="s">
        <v>49</v>
      </c>
      <c r="D636" s="289" t="s">
        <v>122</v>
      </c>
      <c r="E636" s="277">
        <f>SUM(E631:E635)</f>
        <v>692</v>
      </c>
      <c r="F636" s="346">
        <f>SUM(F631:F635)</f>
        <v>596.8000000000001</v>
      </c>
      <c r="G636" s="347">
        <f>SUM(G631:G635)</f>
        <v>674.4</v>
      </c>
    </row>
    <row r="637" spans="1:7" ht="12.75">
      <c r="A637" s="122">
        <v>568</v>
      </c>
      <c r="B637" s="86">
        <v>6114</v>
      </c>
      <c r="C637" s="87"/>
      <c r="D637" s="291" t="s">
        <v>265</v>
      </c>
      <c r="E637" s="247"/>
      <c r="F637" s="177"/>
      <c r="G637" s="178"/>
    </row>
    <row r="638" spans="1:7" ht="12.75">
      <c r="A638" s="72">
        <v>569</v>
      </c>
      <c r="B638" s="24">
        <v>6114</v>
      </c>
      <c r="C638" s="25">
        <v>5021</v>
      </c>
      <c r="D638" s="288" t="s">
        <v>142</v>
      </c>
      <c r="E638" s="248"/>
      <c r="F638" s="179"/>
      <c r="G638" s="180"/>
    </row>
    <row r="639" spans="1:7" ht="12.75">
      <c r="A639" s="72">
        <v>570</v>
      </c>
      <c r="B639" s="24">
        <v>6114</v>
      </c>
      <c r="C639" s="25">
        <v>5139</v>
      </c>
      <c r="D639" s="288" t="s">
        <v>156</v>
      </c>
      <c r="E639" s="248"/>
      <c r="F639" s="179"/>
      <c r="G639" s="180"/>
    </row>
    <row r="640" spans="1:7" ht="12.75">
      <c r="A640" s="72">
        <v>571</v>
      </c>
      <c r="B640" s="24">
        <v>6114</v>
      </c>
      <c r="C640" s="25">
        <v>5161</v>
      </c>
      <c r="D640" s="288" t="s">
        <v>190</v>
      </c>
      <c r="E640" s="248"/>
      <c r="F640" s="179"/>
      <c r="G640" s="180"/>
    </row>
    <row r="641" spans="1:7" ht="12.75">
      <c r="A641" s="72">
        <v>572</v>
      </c>
      <c r="B641" s="24">
        <v>6114</v>
      </c>
      <c r="C641" s="25">
        <v>5173</v>
      </c>
      <c r="D641" s="288" t="s">
        <v>197</v>
      </c>
      <c r="E641" s="248"/>
      <c r="F641" s="179"/>
      <c r="G641" s="180"/>
    </row>
    <row r="642" spans="1:7" ht="12.75">
      <c r="A642" s="72">
        <v>573</v>
      </c>
      <c r="B642" s="24">
        <v>6114</v>
      </c>
      <c r="C642" s="25">
        <v>5175</v>
      </c>
      <c r="D642" s="288" t="s">
        <v>163</v>
      </c>
      <c r="E642" s="248"/>
      <c r="F642" s="179"/>
      <c r="G642" s="180"/>
    </row>
    <row r="643" spans="1:7" ht="12.75">
      <c r="A643" s="129">
        <v>574</v>
      </c>
      <c r="B643" s="83"/>
      <c r="C643" s="84"/>
      <c r="D643" s="289"/>
      <c r="E643" s="249"/>
      <c r="F643" s="342"/>
      <c r="G643" s="182"/>
    </row>
    <row r="644" spans="1:7" ht="12.75">
      <c r="A644" s="122">
        <v>575</v>
      </c>
      <c r="B644" s="86">
        <v>6115</v>
      </c>
      <c r="C644" s="87"/>
      <c r="D644" s="291" t="s">
        <v>223</v>
      </c>
      <c r="E644" s="247"/>
      <c r="F644" s="177"/>
      <c r="G644" s="178"/>
    </row>
    <row r="645" spans="1:7" ht="12.75">
      <c r="A645" s="72">
        <v>576</v>
      </c>
      <c r="B645" s="24">
        <v>6115</v>
      </c>
      <c r="C645" s="25">
        <v>5019</v>
      </c>
      <c r="D645" s="288"/>
      <c r="E645" s="248"/>
      <c r="F645" s="179"/>
      <c r="G645" s="180"/>
    </row>
    <row r="646" spans="1:7" ht="12.75">
      <c r="A646" s="72">
        <v>577</v>
      </c>
      <c r="B646" s="24">
        <v>6115</v>
      </c>
      <c r="C646" s="25">
        <v>5021</v>
      </c>
      <c r="D646" s="288" t="s">
        <v>331</v>
      </c>
      <c r="E646" s="248"/>
      <c r="F646" s="179"/>
      <c r="G646" s="180"/>
    </row>
    <row r="647" spans="1:7" ht="12.75">
      <c r="A647" s="72">
        <v>578</v>
      </c>
      <c r="B647" s="24"/>
      <c r="C647" s="25">
        <v>5032</v>
      </c>
      <c r="D647" s="293" t="s">
        <v>201</v>
      </c>
      <c r="E647" s="248"/>
      <c r="F647" s="179"/>
      <c r="G647" s="180"/>
    </row>
    <row r="648" spans="1:7" ht="12.75">
      <c r="A648" s="72">
        <v>579</v>
      </c>
      <c r="B648" s="24">
        <v>6115</v>
      </c>
      <c r="C648" s="25">
        <v>5039</v>
      </c>
      <c r="D648" s="293" t="s">
        <v>204</v>
      </c>
      <c r="E648" s="248"/>
      <c r="F648" s="179"/>
      <c r="G648" s="180"/>
    </row>
    <row r="649" spans="1:7" ht="12.75">
      <c r="A649" s="72">
        <v>580</v>
      </c>
      <c r="B649" s="24">
        <v>6115</v>
      </c>
      <c r="C649" s="25">
        <v>5131</v>
      </c>
      <c r="D649" s="314"/>
      <c r="E649" s="248"/>
      <c r="F649" s="179"/>
      <c r="G649" s="180"/>
    </row>
    <row r="650" spans="1:7" ht="12.75">
      <c r="A650" s="72">
        <v>581</v>
      </c>
      <c r="B650" s="24"/>
      <c r="C650" s="25">
        <v>5137</v>
      </c>
      <c r="D650" s="293" t="s">
        <v>149</v>
      </c>
      <c r="E650" s="248"/>
      <c r="F650" s="179"/>
      <c r="G650" s="180"/>
    </row>
    <row r="651" spans="1:7" ht="12.75">
      <c r="A651" s="72">
        <v>582</v>
      </c>
      <c r="B651" s="24">
        <v>6115</v>
      </c>
      <c r="C651" s="25">
        <v>5139</v>
      </c>
      <c r="D651" s="293" t="s">
        <v>156</v>
      </c>
      <c r="E651" s="248"/>
      <c r="F651" s="179"/>
      <c r="G651" s="180"/>
    </row>
    <row r="652" spans="1:7" ht="12.75">
      <c r="A652" s="72">
        <v>583</v>
      </c>
      <c r="B652" s="24">
        <v>6115</v>
      </c>
      <c r="C652" s="25">
        <v>5161</v>
      </c>
      <c r="D652" s="293" t="s">
        <v>190</v>
      </c>
      <c r="E652" s="248"/>
      <c r="F652" s="179"/>
      <c r="G652" s="180"/>
    </row>
    <row r="653" spans="1:7" ht="12.75">
      <c r="A653" s="72">
        <v>584</v>
      </c>
      <c r="B653" s="24">
        <v>6115</v>
      </c>
      <c r="C653" s="25">
        <v>5169</v>
      </c>
      <c r="D653" s="293" t="s">
        <v>159</v>
      </c>
      <c r="E653" s="248"/>
      <c r="F653" s="179"/>
      <c r="G653" s="180"/>
    </row>
    <row r="654" spans="1:7" ht="12.75">
      <c r="A654" s="72">
        <v>585</v>
      </c>
      <c r="B654" s="24">
        <v>6115</v>
      </c>
      <c r="C654" s="25">
        <v>5173</v>
      </c>
      <c r="D654" s="293" t="s">
        <v>197</v>
      </c>
      <c r="E654" s="248"/>
      <c r="F654" s="179"/>
      <c r="G654" s="180"/>
    </row>
    <row r="655" spans="1:7" ht="12.75">
      <c r="A655" s="72">
        <v>586</v>
      </c>
      <c r="B655" s="24"/>
      <c r="C655" s="25">
        <v>5175</v>
      </c>
      <c r="D655" s="293" t="s">
        <v>163</v>
      </c>
      <c r="E655" s="248"/>
      <c r="F655" s="179"/>
      <c r="G655" s="180"/>
    </row>
    <row r="656" spans="1:7" ht="12.75">
      <c r="A656" s="129">
        <v>587</v>
      </c>
      <c r="B656" s="83">
        <v>6115</v>
      </c>
      <c r="C656" s="84" t="s">
        <v>42</v>
      </c>
      <c r="D656" s="315" t="s">
        <v>224</v>
      </c>
      <c r="E656" s="249"/>
      <c r="F656" s="342"/>
      <c r="G656" s="182"/>
    </row>
    <row r="657" spans="1:7" ht="12.75">
      <c r="A657" s="122">
        <v>588</v>
      </c>
      <c r="B657" s="86"/>
      <c r="C657" s="87"/>
      <c r="D657" s="291" t="s">
        <v>103</v>
      </c>
      <c r="E657" s="247"/>
      <c r="F657" s="177"/>
      <c r="G657" s="178"/>
    </row>
    <row r="658" spans="1:7" ht="12.75">
      <c r="A658" s="72">
        <v>589</v>
      </c>
      <c r="B658" s="24">
        <v>6117</v>
      </c>
      <c r="C658" s="25">
        <v>5021</v>
      </c>
      <c r="D658" s="288" t="s">
        <v>214</v>
      </c>
      <c r="E658" s="248"/>
      <c r="F658" s="179"/>
      <c r="G658" s="180"/>
    </row>
    <row r="659" spans="1:7" ht="12.75">
      <c r="A659" s="72">
        <v>590</v>
      </c>
      <c r="B659" s="24">
        <v>6117</v>
      </c>
      <c r="C659" s="25">
        <v>5029</v>
      </c>
      <c r="D659" s="293" t="s">
        <v>203</v>
      </c>
      <c r="E659" s="248"/>
      <c r="F659" s="179"/>
      <c r="G659" s="180"/>
    </row>
    <row r="660" spans="1:7" ht="12.75">
      <c r="A660" s="72">
        <v>591</v>
      </c>
      <c r="B660" s="24">
        <v>6117</v>
      </c>
      <c r="C660" s="25">
        <v>5032</v>
      </c>
      <c r="D660" s="288" t="s">
        <v>201</v>
      </c>
      <c r="E660" s="248"/>
      <c r="F660" s="179"/>
      <c r="G660" s="180"/>
    </row>
    <row r="661" spans="1:7" ht="12.75">
      <c r="A661" s="72">
        <v>592</v>
      </c>
      <c r="B661" s="24">
        <v>6117</v>
      </c>
      <c r="C661" s="25">
        <v>5039</v>
      </c>
      <c r="D661" s="293" t="s">
        <v>204</v>
      </c>
      <c r="E661" s="248"/>
      <c r="F661" s="179"/>
      <c r="G661" s="180"/>
    </row>
    <row r="662" spans="1:7" ht="12.75">
      <c r="A662" s="72">
        <v>593</v>
      </c>
      <c r="B662" s="24">
        <v>6117</v>
      </c>
      <c r="C662" s="25">
        <v>5139</v>
      </c>
      <c r="D662" s="293" t="s">
        <v>156</v>
      </c>
      <c r="E662" s="248"/>
      <c r="F662" s="179"/>
      <c r="G662" s="180"/>
    </row>
    <row r="663" spans="1:7" ht="12.75">
      <c r="A663" s="72">
        <v>594</v>
      </c>
      <c r="B663" s="24"/>
      <c r="C663" s="25">
        <v>5161</v>
      </c>
      <c r="D663" s="293" t="s">
        <v>190</v>
      </c>
      <c r="E663" s="248"/>
      <c r="F663" s="179"/>
      <c r="G663" s="180"/>
    </row>
    <row r="664" spans="1:7" ht="12.75">
      <c r="A664" s="72">
        <v>595</v>
      </c>
      <c r="B664" s="24">
        <v>6117</v>
      </c>
      <c r="C664" s="25">
        <v>5169</v>
      </c>
      <c r="D664" s="293" t="s">
        <v>159</v>
      </c>
      <c r="E664" s="248"/>
      <c r="F664" s="179"/>
      <c r="G664" s="180"/>
    </row>
    <row r="665" spans="1:7" ht="12.75">
      <c r="A665" s="72">
        <v>596</v>
      </c>
      <c r="B665" s="24">
        <v>6117</v>
      </c>
      <c r="C665" s="25">
        <v>5173</v>
      </c>
      <c r="D665" s="293" t="s">
        <v>197</v>
      </c>
      <c r="E665" s="248"/>
      <c r="F665" s="179"/>
      <c r="G665" s="180"/>
    </row>
    <row r="666" spans="1:7" ht="12.75">
      <c r="A666" s="72">
        <v>597</v>
      </c>
      <c r="B666" s="24">
        <v>6117</v>
      </c>
      <c r="C666" s="25">
        <v>5175</v>
      </c>
      <c r="D666" s="293" t="s">
        <v>163</v>
      </c>
      <c r="E666" s="248"/>
      <c r="F666" s="179"/>
      <c r="G666" s="180"/>
    </row>
    <row r="667" spans="1:7" ht="12.75">
      <c r="A667" s="129">
        <v>598</v>
      </c>
      <c r="B667" s="83">
        <v>6117</v>
      </c>
      <c r="C667" s="84" t="s">
        <v>92</v>
      </c>
      <c r="D667" s="289" t="s">
        <v>122</v>
      </c>
      <c r="E667" s="249"/>
      <c r="F667" s="342"/>
      <c r="G667" s="182"/>
    </row>
    <row r="668" spans="1:7" ht="12.75">
      <c r="A668" s="122">
        <v>599</v>
      </c>
      <c r="B668" s="112">
        <v>6171</v>
      </c>
      <c r="C668" s="112"/>
      <c r="D668" s="316" t="s">
        <v>18</v>
      </c>
      <c r="E668" s="247"/>
      <c r="F668" s="177"/>
      <c r="G668" s="178"/>
    </row>
    <row r="669" spans="1:7" ht="12.75">
      <c r="A669" s="72">
        <v>600</v>
      </c>
      <c r="B669" s="12">
        <v>6171</v>
      </c>
      <c r="C669" s="12">
        <v>5011</v>
      </c>
      <c r="D669" s="309" t="s">
        <v>61</v>
      </c>
      <c r="E669" s="276">
        <v>500</v>
      </c>
      <c r="F669" s="179">
        <v>395.3</v>
      </c>
      <c r="G669" s="180">
        <v>450</v>
      </c>
    </row>
    <row r="670" spans="1:7" ht="12.75">
      <c r="A670" s="72">
        <v>601</v>
      </c>
      <c r="B670" s="12">
        <v>6171</v>
      </c>
      <c r="C670" s="12">
        <v>5021</v>
      </c>
      <c r="D670" s="310" t="s">
        <v>62</v>
      </c>
      <c r="E670" s="276">
        <v>20</v>
      </c>
      <c r="F670" s="179">
        <v>25.3</v>
      </c>
      <c r="G670" s="180">
        <v>25</v>
      </c>
    </row>
    <row r="671" spans="1:7" ht="12.75">
      <c r="A671" s="72">
        <v>602</v>
      </c>
      <c r="B671" s="12">
        <v>6171</v>
      </c>
      <c r="C671" s="12">
        <v>5031</v>
      </c>
      <c r="D671" s="309" t="s">
        <v>63</v>
      </c>
      <c r="E671" s="276">
        <v>145</v>
      </c>
      <c r="F671" s="179">
        <v>108</v>
      </c>
      <c r="G671" s="180">
        <v>117</v>
      </c>
    </row>
    <row r="672" spans="1:7" ht="12.75">
      <c r="A672" s="72">
        <v>603</v>
      </c>
      <c r="B672" s="12">
        <v>6171</v>
      </c>
      <c r="C672" s="12">
        <v>5032</v>
      </c>
      <c r="D672" s="310" t="s">
        <v>64</v>
      </c>
      <c r="E672" s="276">
        <v>51</v>
      </c>
      <c r="F672" s="179">
        <v>38.9</v>
      </c>
      <c r="G672" s="180">
        <v>40.5</v>
      </c>
    </row>
    <row r="673" spans="1:7" ht="12.75">
      <c r="A673" s="72">
        <v>604</v>
      </c>
      <c r="B673" s="12">
        <v>6171</v>
      </c>
      <c r="C673" s="12">
        <v>5038</v>
      </c>
      <c r="D673" s="310" t="s">
        <v>65</v>
      </c>
      <c r="E673" s="276">
        <v>4.5</v>
      </c>
      <c r="F673" s="179">
        <v>2.5</v>
      </c>
      <c r="G673" s="180">
        <v>2.5</v>
      </c>
    </row>
    <row r="674" spans="1:7" ht="12.75">
      <c r="A674" s="72">
        <v>605</v>
      </c>
      <c r="B674" s="12">
        <v>6171</v>
      </c>
      <c r="C674" s="12">
        <v>5131</v>
      </c>
      <c r="D674" s="310" t="s">
        <v>241</v>
      </c>
      <c r="E674" s="248"/>
      <c r="F674" s="179"/>
      <c r="G674" s="180"/>
    </row>
    <row r="675" spans="1:7" ht="12.75">
      <c r="A675" s="72">
        <v>606</v>
      </c>
      <c r="B675" s="12">
        <v>6171</v>
      </c>
      <c r="C675" s="12">
        <v>5132</v>
      </c>
      <c r="D675" s="310" t="s">
        <v>66</v>
      </c>
      <c r="E675" s="248"/>
      <c r="F675" s="179">
        <v>1.8</v>
      </c>
      <c r="G675" s="180">
        <v>2</v>
      </c>
    </row>
    <row r="676" spans="1:7" ht="12.75">
      <c r="A676" s="72">
        <v>607</v>
      </c>
      <c r="B676" s="12">
        <v>6171</v>
      </c>
      <c r="C676" s="12">
        <v>5136</v>
      </c>
      <c r="D676" s="310" t="s">
        <v>67</v>
      </c>
      <c r="E676" s="276">
        <v>5</v>
      </c>
      <c r="F676" s="179">
        <v>5.7</v>
      </c>
      <c r="G676" s="180">
        <v>5</v>
      </c>
    </row>
    <row r="677" spans="1:7" ht="12.75">
      <c r="A677" s="72">
        <v>608</v>
      </c>
      <c r="B677" s="12">
        <v>6171</v>
      </c>
      <c r="C677" s="12">
        <v>5137</v>
      </c>
      <c r="D677" s="310" t="s">
        <v>106</v>
      </c>
      <c r="E677" s="276">
        <v>10</v>
      </c>
      <c r="F677" s="179">
        <v>46.5</v>
      </c>
      <c r="G677" s="180">
        <v>35</v>
      </c>
    </row>
    <row r="678" spans="1:7" ht="12.75">
      <c r="A678" s="72">
        <v>609</v>
      </c>
      <c r="B678" s="12">
        <v>6171</v>
      </c>
      <c r="C678" s="12">
        <v>5139</v>
      </c>
      <c r="D678" s="310" t="s">
        <v>68</v>
      </c>
      <c r="E678" s="276">
        <v>60</v>
      </c>
      <c r="F678" s="179">
        <v>74.9</v>
      </c>
      <c r="G678" s="180">
        <v>75</v>
      </c>
    </row>
    <row r="679" spans="1:7" ht="12.75">
      <c r="A679" s="72">
        <v>610</v>
      </c>
      <c r="B679" s="12"/>
      <c r="C679" s="12">
        <v>5153</v>
      </c>
      <c r="D679" s="310" t="s">
        <v>296</v>
      </c>
      <c r="E679" s="276">
        <v>165</v>
      </c>
      <c r="F679" s="179">
        <v>157.3</v>
      </c>
      <c r="G679" s="180">
        <v>160</v>
      </c>
    </row>
    <row r="680" spans="1:7" ht="12.75">
      <c r="A680" s="72">
        <v>611</v>
      </c>
      <c r="B680" s="12">
        <v>6171</v>
      </c>
      <c r="C680" s="12">
        <v>5154</v>
      </c>
      <c r="D680" s="310" t="s">
        <v>57</v>
      </c>
      <c r="E680" s="276">
        <v>50</v>
      </c>
      <c r="F680" s="179">
        <v>68.5</v>
      </c>
      <c r="G680" s="180">
        <v>70</v>
      </c>
    </row>
    <row r="681" spans="1:7" ht="12.75">
      <c r="A681" s="72">
        <v>612</v>
      </c>
      <c r="B681" s="12">
        <v>6171</v>
      </c>
      <c r="C681" s="12">
        <v>5155</v>
      </c>
      <c r="D681" s="310" t="s">
        <v>58</v>
      </c>
      <c r="E681" s="248"/>
      <c r="F681" s="179"/>
      <c r="G681" s="180"/>
    </row>
    <row r="682" spans="1:7" ht="12.75">
      <c r="A682" s="72">
        <v>613</v>
      </c>
      <c r="B682" s="12">
        <v>6171</v>
      </c>
      <c r="C682" s="12">
        <v>5156</v>
      </c>
      <c r="D682" s="310" t="s">
        <v>242</v>
      </c>
      <c r="E682" s="248"/>
      <c r="F682" s="179"/>
      <c r="G682" s="180"/>
    </row>
    <row r="683" spans="1:7" ht="12.75">
      <c r="A683" s="72">
        <v>614</v>
      </c>
      <c r="B683" s="12">
        <v>6171</v>
      </c>
      <c r="C683" s="12">
        <v>5161</v>
      </c>
      <c r="D683" s="310" t="s">
        <v>69</v>
      </c>
      <c r="E683" s="276">
        <v>16</v>
      </c>
      <c r="F683" s="179">
        <v>9.9</v>
      </c>
      <c r="G683" s="180">
        <v>11</v>
      </c>
    </row>
    <row r="684" spans="1:7" ht="12.75">
      <c r="A684" s="72">
        <v>615</v>
      </c>
      <c r="B684" s="12">
        <v>6171</v>
      </c>
      <c r="C684" s="12">
        <v>5162</v>
      </c>
      <c r="D684" s="310" t="s">
        <v>70</v>
      </c>
      <c r="E684" s="276">
        <v>55</v>
      </c>
      <c r="F684" s="179">
        <v>45.4</v>
      </c>
      <c r="G684" s="180">
        <v>40</v>
      </c>
    </row>
    <row r="685" spans="1:7" ht="12.75">
      <c r="A685" s="72">
        <v>616</v>
      </c>
      <c r="B685" s="12">
        <v>6171</v>
      </c>
      <c r="C685" s="12">
        <v>5163</v>
      </c>
      <c r="D685" s="310" t="s">
        <v>59</v>
      </c>
      <c r="E685" s="276">
        <v>5</v>
      </c>
      <c r="F685" s="179">
        <v>5</v>
      </c>
      <c r="G685" s="180">
        <v>5</v>
      </c>
    </row>
    <row r="686" spans="1:7" ht="12.75">
      <c r="A686" s="72">
        <v>617</v>
      </c>
      <c r="B686" s="12">
        <v>6171</v>
      </c>
      <c r="C686" s="12">
        <v>5164</v>
      </c>
      <c r="D686" s="310" t="s">
        <v>243</v>
      </c>
      <c r="E686" s="248"/>
      <c r="F686" s="179"/>
      <c r="G686" s="180"/>
    </row>
    <row r="687" spans="1:7" ht="12.75">
      <c r="A687" s="72">
        <v>618</v>
      </c>
      <c r="B687" s="12">
        <v>6171</v>
      </c>
      <c r="C687" s="12">
        <v>5166</v>
      </c>
      <c r="D687" s="310" t="s">
        <v>75</v>
      </c>
      <c r="E687" s="248"/>
      <c r="F687" s="179">
        <v>0.5</v>
      </c>
      <c r="G687" s="180"/>
    </row>
    <row r="688" spans="1:7" ht="12.75">
      <c r="A688" s="72">
        <v>619</v>
      </c>
      <c r="B688" s="12">
        <v>6171</v>
      </c>
      <c r="C688" s="12">
        <v>5167</v>
      </c>
      <c r="D688" s="310" t="s">
        <v>71</v>
      </c>
      <c r="E688" s="276">
        <v>10</v>
      </c>
      <c r="F688" s="179">
        <v>35.6</v>
      </c>
      <c r="G688" s="180">
        <v>15</v>
      </c>
    </row>
    <row r="689" spans="1:7" ht="12.75">
      <c r="A689" s="72">
        <v>620</v>
      </c>
      <c r="B689" s="12">
        <v>6171</v>
      </c>
      <c r="C689" s="12">
        <v>5169</v>
      </c>
      <c r="D689" s="310" t="s">
        <v>107</v>
      </c>
      <c r="E689" s="276">
        <v>150</v>
      </c>
      <c r="F689" s="179">
        <v>146.7</v>
      </c>
      <c r="G689" s="180">
        <v>150</v>
      </c>
    </row>
    <row r="690" spans="1:7" ht="12.75">
      <c r="A690" s="72">
        <v>621</v>
      </c>
      <c r="B690" s="12">
        <v>6171</v>
      </c>
      <c r="C690" s="12">
        <v>5171</v>
      </c>
      <c r="D690" s="310" t="s">
        <v>60</v>
      </c>
      <c r="E690" s="276">
        <v>5</v>
      </c>
      <c r="F690" s="179">
        <v>59.8</v>
      </c>
      <c r="G690" s="180">
        <v>40</v>
      </c>
    </row>
    <row r="691" spans="1:7" ht="12.75">
      <c r="A691" s="72">
        <v>622</v>
      </c>
      <c r="B691" s="12">
        <v>6171</v>
      </c>
      <c r="C691" s="12">
        <v>5172</v>
      </c>
      <c r="D691" s="310" t="s">
        <v>72</v>
      </c>
      <c r="E691" s="248"/>
      <c r="F691" s="179">
        <v>1.7</v>
      </c>
      <c r="G691" s="180">
        <v>2</v>
      </c>
    </row>
    <row r="692" spans="1:7" ht="12.75">
      <c r="A692" s="72">
        <v>623</v>
      </c>
      <c r="B692" s="12">
        <v>6171</v>
      </c>
      <c r="C692" s="12">
        <v>5173</v>
      </c>
      <c r="D692" s="310" t="s">
        <v>73</v>
      </c>
      <c r="E692" s="276">
        <v>6</v>
      </c>
      <c r="F692" s="179">
        <v>11.8</v>
      </c>
      <c r="G692" s="180">
        <v>10</v>
      </c>
    </row>
    <row r="693" spans="1:7" ht="12.75">
      <c r="A693" s="72">
        <v>624</v>
      </c>
      <c r="B693" s="12">
        <v>6171</v>
      </c>
      <c r="C693" s="12">
        <v>5175</v>
      </c>
      <c r="D693" s="310" t="s">
        <v>74</v>
      </c>
      <c r="E693" s="276">
        <v>8</v>
      </c>
      <c r="F693" s="179">
        <v>4</v>
      </c>
      <c r="G693" s="180">
        <v>8</v>
      </c>
    </row>
    <row r="694" spans="1:7" ht="12.75">
      <c r="A694" s="72">
        <v>625</v>
      </c>
      <c r="B694" s="12">
        <v>6171</v>
      </c>
      <c r="C694" s="12">
        <v>5176</v>
      </c>
      <c r="D694" s="310" t="s">
        <v>108</v>
      </c>
      <c r="E694" s="276">
        <v>2</v>
      </c>
      <c r="F694" s="179"/>
      <c r="G694" s="180"/>
    </row>
    <row r="695" spans="1:7" ht="12.75">
      <c r="A695" s="72">
        <v>626</v>
      </c>
      <c r="B695" s="12">
        <v>6171</v>
      </c>
      <c r="C695" s="12">
        <v>5182</v>
      </c>
      <c r="D695" s="310" t="s">
        <v>76</v>
      </c>
      <c r="E695" s="248"/>
      <c r="F695" s="179">
        <v>43.6</v>
      </c>
      <c r="G695" s="180"/>
    </row>
    <row r="696" spans="1:7" ht="12.75">
      <c r="A696" s="72">
        <v>627</v>
      </c>
      <c r="B696" s="12">
        <v>6171</v>
      </c>
      <c r="C696" s="12">
        <v>5194</v>
      </c>
      <c r="D696" s="310" t="s">
        <v>244</v>
      </c>
      <c r="E696" s="248"/>
      <c r="F696" s="179"/>
      <c r="G696" s="180"/>
    </row>
    <row r="697" spans="1:7" ht="12.75">
      <c r="A697" s="72"/>
      <c r="B697" s="12"/>
      <c r="C697" s="12">
        <v>5222</v>
      </c>
      <c r="D697" s="310" t="s">
        <v>379</v>
      </c>
      <c r="E697" s="248"/>
      <c r="F697" s="179">
        <v>1.6</v>
      </c>
      <c r="G697" s="180"/>
    </row>
    <row r="698" spans="1:7" ht="12.75">
      <c r="A698" s="72">
        <v>628</v>
      </c>
      <c r="B698" s="12">
        <v>6171</v>
      </c>
      <c r="C698" s="12">
        <v>5229</v>
      </c>
      <c r="D698" s="310" t="s">
        <v>109</v>
      </c>
      <c r="E698" s="276">
        <v>1.6</v>
      </c>
      <c r="F698" s="179"/>
      <c r="G698" s="180"/>
    </row>
    <row r="699" spans="1:8" ht="12.75">
      <c r="A699" s="72">
        <v>629</v>
      </c>
      <c r="B699" s="12">
        <v>6171</v>
      </c>
      <c r="C699" s="12">
        <v>5321</v>
      </c>
      <c r="D699" s="310" t="s">
        <v>110</v>
      </c>
      <c r="E699" s="276">
        <v>1.5</v>
      </c>
      <c r="F699" s="179"/>
      <c r="G699" s="405">
        <v>6</v>
      </c>
      <c r="H699" s="406">
        <v>6</v>
      </c>
    </row>
    <row r="700" spans="1:7" ht="12.75">
      <c r="A700" s="72">
        <v>630</v>
      </c>
      <c r="B700" s="12">
        <v>6171</v>
      </c>
      <c r="C700" s="12">
        <v>5329</v>
      </c>
      <c r="D700" s="310" t="s">
        <v>111</v>
      </c>
      <c r="E700" s="248"/>
      <c r="F700" s="179"/>
      <c r="G700" s="180"/>
    </row>
    <row r="701" spans="1:7" ht="12.75">
      <c r="A701" s="72">
        <v>631</v>
      </c>
      <c r="B701" s="12"/>
      <c r="C701" s="12">
        <v>5362</v>
      </c>
      <c r="D701" s="310" t="s">
        <v>219</v>
      </c>
      <c r="E701" s="248"/>
      <c r="F701" s="179"/>
      <c r="G701" s="180"/>
    </row>
    <row r="702" spans="1:7" ht="12.75">
      <c r="A702" s="72">
        <v>632</v>
      </c>
      <c r="B702" s="12">
        <v>6171</v>
      </c>
      <c r="C702" s="12">
        <v>5424</v>
      </c>
      <c r="D702" s="310" t="s">
        <v>351</v>
      </c>
      <c r="E702" s="248"/>
      <c r="F702" s="179"/>
      <c r="G702" s="180"/>
    </row>
    <row r="703" spans="1:7" ht="12.75">
      <c r="A703" s="72">
        <v>633</v>
      </c>
      <c r="B703" s="12"/>
      <c r="C703" s="12">
        <v>6121</v>
      </c>
      <c r="D703" s="310" t="s">
        <v>293</v>
      </c>
      <c r="E703" s="319">
        <v>0</v>
      </c>
      <c r="F703" s="179"/>
      <c r="G703" s="362">
        <v>300</v>
      </c>
    </row>
    <row r="704" spans="1:7" ht="12.75">
      <c r="A704" s="129">
        <v>634</v>
      </c>
      <c r="B704" s="107">
        <v>6171</v>
      </c>
      <c r="C704" s="107" t="s">
        <v>113</v>
      </c>
      <c r="D704" s="313" t="s">
        <v>112</v>
      </c>
      <c r="E704" s="277">
        <f>SUM(E669:E703)</f>
        <v>1270.6</v>
      </c>
      <c r="F704" s="346">
        <f>SUM(F669:F703)</f>
        <v>1290.2999999999997</v>
      </c>
      <c r="G704" s="347">
        <f>SUM(G669:G703)</f>
        <v>1569</v>
      </c>
    </row>
    <row r="705" spans="1:7" ht="12.75">
      <c r="A705" s="120">
        <v>635</v>
      </c>
      <c r="B705" s="241"/>
      <c r="C705" s="241"/>
      <c r="D705" s="307" t="s">
        <v>205</v>
      </c>
      <c r="E705" s="326"/>
      <c r="F705" s="177"/>
      <c r="G705" s="178"/>
    </row>
    <row r="706" spans="1:7" ht="12.75">
      <c r="A706" s="72">
        <v>636</v>
      </c>
      <c r="B706" s="24">
        <v>6310</v>
      </c>
      <c r="C706" s="25">
        <v>5141</v>
      </c>
      <c r="D706" s="293" t="s">
        <v>157</v>
      </c>
      <c r="E706" s="248">
        <v>4</v>
      </c>
      <c r="F706" s="179">
        <v>23.3</v>
      </c>
      <c r="G706" s="180">
        <v>25</v>
      </c>
    </row>
    <row r="707" spans="1:7" ht="12.75">
      <c r="A707" s="72">
        <v>637</v>
      </c>
      <c r="B707" s="24">
        <v>6310</v>
      </c>
      <c r="C707" s="25">
        <v>5163</v>
      </c>
      <c r="D707" s="293" t="s">
        <v>143</v>
      </c>
      <c r="E707" s="276">
        <v>20</v>
      </c>
      <c r="F707" s="179">
        <v>24</v>
      </c>
      <c r="G707" s="180">
        <v>25</v>
      </c>
    </row>
    <row r="708" spans="1:7" ht="12.75">
      <c r="A708" s="69">
        <v>638</v>
      </c>
      <c r="B708" s="64">
        <v>6310</v>
      </c>
      <c r="C708" s="65" t="s">
        <v>48</v>
      </c>
      <c r="D708" s="289" t="s">
        <v>122</v>
      </c>
      <c r="E708" s="320">
        <f>SUM(E706:E707)</f>
        <v>24</v>
      </c>
      <c r="F708" s="346">
        <f>SUM(F706:F707)</f>
        <v>47.3</v>
      </c>
      <c r="G708" s="347">
        <f>SUM(G706:G707)</f>
        <v>50</v>
      </c>
    </row>
    <row r="709" spans="1:7" ht="12.75">
      <c r="A709" s="238">
        <v>639</v>
      </c>
      <c r="B709" s="236">
        <v>6330</v>
      </c>
      <c r="C709" s="235">
        <v>5345</v>
      </c>
      <c r="D709" s="298" t="s">
        <v>114</v>
      </c>
      <c r="E709" s="325"/>
      <c r="F709" s="348">
        <v>76.9</v>
      </c>
      <c r="G709" s="184"/>
    </row>
    <row r="710" spans="1:7" ht="12.75">
      <c r="A710" s="122">
        <v>640</v>
      </c>
      <c r="B710" s="78"/>
      <c r="C710" s="109"/>
      <c r="D710" s="291" t="s">
        <v>206</v>
      </c>
      <c r="E710" s="247"/>
      <c r="F710" s="177"/>
      <c r="G710" s="178"/>
    </row>
    <row r="711" spans="1:7" ht="12.75">
      <c r="A711" s="72">
        <v>641</v>
      </c>
      <c r="B711" s="22">
        <v>6399</v>
      </c>
      <c r="C711" s="23">
        <v>5362</v>
      </c>
      <c r="D711" s="288" t="s">
        <v>207</v>
      </c>
      <c r="E711" s="248"/>
      <c r="F711" s="179">
        <v>325.2</v>
      </c>
      <c r="G711" s="180"/>
    </row>
    <row r="712" spans="1:7" ht="12.75">
      <c r="A712" s="72">
        <v>642</v>
      </c>
      <c r="B712" s="22">
        <v>6399</v>
      </c>
      <c r="C712" s="23">
        <v>5362</v>
      </c>
      <c r="D712" s="309" t="s">
        <v>207</v>
      </c>
      <c r="E712" s="248"/>
      <c r="F712" s="179"/>
      <c r="G712" s="180"/>
    </row>
    <row r="713" spans="1:7" ht="12.75">
      <c r="A713" s="129">
        <v>643</v>
      </c>
      <c r="B713" s="64">
        <v>6399</v>
      </c>
      <c r="C713" s="65" t="s">
        <v>48</v>
      </c>
      <c r="D713" s="289" t="s">
        <v>122</v>
      </c>
      <c r="E713" s="249"/>
      <c r="F713" s="346">
        <v>208.3</v>
      </c>
      <c r="G713" s="182"/>
    </row>
    <row r="714" spans="1:7" ht="12.75">
      <c r="A714" s="120">
        <v>644</v>
      </c>
      <c r="B714" s="141"/>
      <c r="C714" s="329"/>
      <c r="D714" s="306" t="s">
        <v>209</v>
      </c>
      <c r="E714" s="326"/>
      <c r="F714" s="177"/>
      <c r="G714" s="178"/>
    </row>
    <row r="715" spans="1:7" ht="12.75">
      <c r="A715" s="72">
        <v>645</v>
      </c>
      <c r="B715" s="24">
        <v>6402</v>
      </c>
      <c r="C715" s="25">
        <v>5364</v>
      </c>
      <c r="D715" s="293" t="s">
        <v>208</v>
      </c>
      <c r="E715" s="248"/>
      <c r="F715" s="179">
        <v>4.2</v>
      </c>
      <c r="G715" s="180"/>
    </row>
    <row r="716" spans="1:7" ht="12.75">
      <c r="A716" s="72">
        <v>646</v>
      </c>
      <c r="B716" s="24">
        <v>6402</v>
      </c>
      <c r="C716" s="25">
        <v>5367</v>
      </c>
      <c r="D716" s="293" t="s">
        <v>210</v>
      </c>
      <c r="E716" s="248"/>
      <c r="F716" s="179"/>
      <c r="G716" s="180"/>
    </row>
    <row r="717" spans="1:7" ht="12.75">
      <c r="A717" s="129">
        <v>647</v>
      </c>
      <c r="B717" s="83">
        <v>6402</v>
      </c>
      <c r="C717" s="84" t="s">
        <v>48</v>
      </c>
      <c r="D717" s="289" t="s">
        <v>122</v>
      </c>
      <c r="E717" s="249"/>
      <c r="F717" s="346">
        <f>SUM(F715:F716)</f>
        <v>4.2</v>
      </c>
      <c r="G717" s="182"/>
    </row>
    <row r="718" spans="1:7" ht="12.75">
      <c r="A718" s="221"/>
      <c r="B718" s="99"/>
      <c r="C718" s="100"/>
      <c r="D718" s="297" t="s">
        <v>356</v>
      </c>
      <c r="E718" s="330">
        <v>30</v>
      </c>
      <c r="F718" s="345"/>
      <c r="G718" s="360">
        <v>50</v>
      </c>
    </row>
    <row r="719" spans="1:7" ht="12.75">
      <c r="A719" s="238">
        <v>648</v>
      </c>
      <c r="B719" s="236">
        <v>6409</v>
      </c>
      <c r="C719" s="235">
        <v>5901</v>
      </c>
      <c r="D719" s="297" t="s">
        <v>115</v>
      </c>
      <c r="E719" s="250"/>
      <c r="F719" s="345"/>
      <c r="G719" s="184"/>
    </row>
    <row r="720" spans="1:7" ht="12.75">
      <c r="A720" s="239">
        <v>649</v>
      </c>
      <c r="B720" s="116"/>
      <c r="C720" s="117"/>
      <c r="D720" s="317" t="s">
        <v>24</v>
      </c>
      <c r="E720" s="246">
        <f>SUM(E718,E708,E704,E636,E629,E604,E550,E543,E525,E509,E504,E496,E479,E467,E461,E444,E440,E412,E403,E301:E302,E278,E230,E219,E198,E190:E191,E178)</f>
        <v>10185.099999999999</v>
      </c>
      <c r="F720" s="389">
        <f>SUM(F717,F713,F708:F709,F704,F636,F629,F610,F604,F543:F550,F525,F509,F504,F496,F479,F467,F461,F444,F440,F420,F412,F403,F301:F302,F278,F259,F229:F230,F225,F219,F198,F190:F191,F178)</f>
        <v>11445.600000000002</v>
      </c>
      <c r="G720" s="246">
        <f>SUM(G718,G708,G704,G636,G629,G610,G604,G550,G543,G525,G509,G504,G496,G479,G467,G461,G444,G440,G420,G412,G403,G301:G302,G278,G259,G229:G230,G219,G198,G190:G191,G178)</f>
        <v>9550.756</v>
      </c>
    </row>
    <row r="736" spans="5:8" ht="12.75">
      <c r="E736" s="4"/>
      <c r="F736" s="6"/>
      <c r="G736" s="6"/>
      <c r="H736" s="6"/>
    </row>
    <row r="737" spans="5:8" ht="12.75">
      <c r="E737" s="4"/>
      <c r="F737" s="6"/>
      <c r="G737" s="6"/>
      <c r="H737" s="6"/>
    </row>
    <row r="748" ht="9.75" customHeight="1"/>
    <row r="749" spans="5:11" ht="12.75">
      <c r="E749" s="4"/>
      <c r="G749" s="6"/>
      <c r="H749" s="6"/>
      <c r="I749" s="6"/>
      <c r="J749" s="6"/>
      <c r="K749" s="6"/>
    </row>
    <row r="793" ht="12.75">
      <c r="J793" s="4"/>
    </row>
    <row r="794" ht="12.75">
      <c r="J794" s="4"/>
    </row>
    <row r="795" ht="12.75">
      <c r="J795" s="4"/>
    </row>
    <row r="796" ht="12.75">
      <c r="J796" s="4"/>
    </row>
    <row r="797" ht="12.75">
      <c r="J797" s="4"/>
    </row>
    <row r="798" ht="12.75">
      <c r="J798" s="4"/>
    </row>
    <row r="799" ht="12.75">
      <c r="J799" s="4"/>
    </row>
    <row r="800" ht="12.75">
      <c r="J800" s="4"/>
    </row>
    <row r="801" ht="12.75">
      <c r="J801" s="4"/>
    </row>
    <row r="802" ht="12.75">
      <c r="J802" s="4"/>
    </row>
    <row r="803" ht="12.75">
      <c r="J803" s="4"/>
    </row>
    <row r="804" ht="12.75">
      <c r="J804" s="4"/>
    </row>
    <row r="805" ht="12.75">
      <c r="J805" s="4"/>
    </row>
    <row r="806" ht="12.75">
      <c r="J806" s="4"/>
    </row>
    <row r="807" ht="12.75">
      <c r="J807" s="4"/>
    </row>
    <row r="808" ht="12.75">
      <c r="J808" s="4"/>
    </row>
    <row r="809" ht="12.75">
      <c r="J809" s="4"/>
    </row>
    <row r="810" ht="12.75">
      <c r="J810" s="4"/>
    </row>
    <row r="811" ht="12.75">
      <c r="J811" s="4"/>
    </row>
    <row r="812" ht="12.75">
      <c r="J812" s="4"/>
    </row>
    <row r="813" ht="12.75">
      <c r="J813" s="4"/>
    </row>
    <row r="814" ht="12.75">
      <c r="J814" s="4"/>
    </row>
    <row r="815" ht="12.75">
      <c r="J815" s="4"/>
    </row>
    <row r="816" ht="12.75">
      <c r="J816" s="4"/>
    </row>
    <row r="817" ht="12.75">
      <c r="J817" s="4"/>
    </row>
    <row r="818" ht="12.75">
      <c r="J818" s="4"/>
    </row>
    <row r="819" ht="12.75">
      <c r="J819" s="4"/>
    </row>
    <row r="820" ht="12.75">
      <c r="J820" s="4"/>
    </row>
    <row r="821" ht="12.75">
      <c r="J821" s="4"/>
    </row>
    <row r="822" ht="12.75">
      <c r="J822" s="4"/>
    </row>
    <row r="823" ht="12.75">
      <c r="J823" s="4"/>
    </row>
    <row r="824" ht="12.75">
      <c r="J824" s="4"/>
    </row>
    <row r="825" ht="12.75">
      <c r="J825" s="4"/>
    </row>
    <row r="826" ht="12.75">
      <c r="J826" s="4"/>
    </row>
    <row r="827" ht="12.75">
      <c r="J827" s="4"/>
    </row>
    <row r="828" ht="12.75">
      <c r="J828" s="4"/>
    </row>
    <row r="829" ht="12.75">
      <c r="J829" s="4"/>
    </row>
    <row r="830" ht="12.75">
      <c r="J830" s="4"/>
    </row>
    <row r="831" ht="12.75">
      <c r="J831" s="4"/>
    </row>
    <row r="832" ht="12.75">
      <c r="J832" s="4"/>
    </row>
    <row r="833" ht="12.75">
      <c r="J833" s="4"/>
    </row>
    <row r="834" ht="12.75">
      <c r="J834" s="4"/>
    </row>
    <row r="835" ht="12.75">
      <c r="J835" s="4"/>
    </row>
    <row r="836" ht="12.75">
      <c r="J836" s="4"/>
    </row>
    <row r="837" ht="12.75">
      <c r="J837" s="4"/>
    </row>
    <row r="838" ht="12.75">
      <c r="J838" s="4"/>
    </row>
    <row r="839" ht="12.75">
      <c r="J839" s="4"/>
    </row>
    <row r="840" ht="12.75">
      <c r="J840" s="4"/>
    </row>
    <row r="841" ht="12.75">
      <c r="J841" s="4"/>
    </row>
    <row r="842" ht="12.75">
      <c r="J842" s="4"/>
    </row>
    <row r="843" ht="12.75">
      <c r="J843" s="4"/>
    </row>
    <row r="844" ht="12.75">
      <c r="J844" s="4"/>
    </row>
    <row r="845" ht="12.75">
      <c r="J845" s="4"/>
    </row>
    <row r="846" ht="12.75">
      <c r="J846" s="4"/>
    </row>
    <row r="847" ht="12.75">
      <c r="J847" s="4"/>
    </row>
    <row r="848" ht="12.75">
      <c r="J848" s="4"/>
    </row>
    <row r="849" ht="12.75">
      <c r="J849" s="4"/>
    </row>
    <row r="850" ht="12.75">
      <c r="J850" s="4"/>
    </row>
    <row r="851" ht="12.75">
      <c r="J851" s="4"/>
    </row>
    <row r="852" ht="12.75">
      <c r="J852" s="4"/>
    </row>
    <row r="853" ht="12.75">
      <c r="J853" s="4"/>
    </row>
    <row r="854" ht="12.75">
      <c r="J854" s="4"/>
    </row>
    <row r="855" ht="12.75">
      <c r="J855" s="4"/>
    </row>
    <row r="856" ht="12.75">
      <c r="J856" s="4"/>
    </row>
    <row r="857" ht="12.75">
      <c r="J857" s="4"/>
    </row>
    <row r="858" ht="12.75">
      <c r="J858" s="4"/>
    </row>
    <row r="859" ht="12.75">
      <c r="J859" s="4"/>
    </row>
    <row r="860" ht="12.75">
      <c r="J860" s="4"/>
    </row>
    <row r="861" ht="12.75">
      <c r="J861" s="4"/>
    </row>
    <row r="862" ht="12.75">
      <c r="J862" s="4"/>
    </row>
    <row r="863" ht="12.75">
      <c r="J863" s="4"/>
    </row>
    <row r="864" ht="12.75">
      <c r="J864" s="4"/>
    </row>
    <row r="865" ht="12.75">
      <c r="J865" s="4"/>
    </row>
    <row r="866" ht="12.75">
      <c r="J866" s="4"/>
    </row>
    <row r="867" ht="12.75">
      <c r="J867" s="4"/>
    </row>
    <row r="868" ht="12.75">
      <c r="J868" s="4"/>
    </row>
    <row r="869" ht="12.75">
      <c r="J869" s="4"/>
    </row>
    <row r="870" ht="12.75">
      <c r="J870" s="4"/>
    </row>
  </sheetData>
  <sheetProtection/>
  <mergeCells count="1">
    <mergeCell ref="A1:D1"/>
  </mergeCells>
  <printOptions/>
  <pageMargins left="0.3937007874015748" right="0.15748031496062992" top="0.5905511811023623" bottom="0.6299212598425197" header="0.5905511811023623" footer="0.6299212598425197"/>
  <pageSetup fitToHeight="9" horizontalDpi="600" verticalDpi="600" orientation="portrait" paperSize="9" scale="74" r:id="rId1"/>
  <rowBreaks count="5" manualBreakCount="5">
    <brk id="58" max="7" man="1"/>
    <brk id="120" max="7" man="1"/>
    <brk id="183" max="7" man="1"/>
    <brk id="259" max="7" man="1"/>
    <brk id="325" max="7" man="1"/>
  </rowBreaks>
  <ignoredErrors>
    <ignoredError sqref="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49" t="s">
        <v>116</v>
      </c>
      <c r="B1" s="8"/>
      <c r="C1" s="3" t="s">
        <v>220</v>
      </c>
    </row>
    <row r="2" spans="1:3" ht="13.5" thickBot="1">
      <c r="A2" s="50" t="s">
        <v>215</v>
      </c>
      <c r="B2" s="172">
        <v>38292</v>
      </c>
      <c r="C2" s="3">
        <v>2005</v>
      </c>
    </row>
    <row r="3" spans="1:3" ht="13.5" thickTop="1">
      <c r="A3" s="51">
        <v>710.17</v>
      </c>
      <c r="B3" s="46">
        <v>889.83</v>
      </c>
      <c r="C3" s="173">
        <v>1000</v>
      </c>
    </row>
    <row r="4" spans="1:3" ht="12.75">
      <c r="A4" s="47">
        <v>356.79</v>
      </c>
      <c r="B4" s="46">
        <v>403.31</v>
      </c>
      <c r="C4" s="173">
        <v>440</v>
      </c>
    </row>
    <row r="5" spans="1:3" ht="12.75">
      <c r="A5" s="47">
        <v>56.64</v>
      </c>
      <c r="B5" s="46">
        <v>64.69</v>
      </c>
      <c r="C5" s="173">
        <v>70</v>
      </c>
    </row>
    <row r="6" spans="1:3" ht="12.75">
      <c r="A6" s="40">
        <v>760.45</v>
      </c>
      <c r="B6" s="46">
        <v>908.47</v>
      </c>
      <c r="C6" s="173">
        <v>1000</v>
      </c>
    </row>
    <row r="7" spans="1:3" ht="12.75">
      <c r="A7" s="47"/>
      <c r="C7" s="173"/>
    </row>
    <row r="8" spans="1:3" ht="12.75">
      <c r="A8" s="40">
        <v>1065.3</v>
      </c>
      <c r="B8" s="46">
        <v>1453.38</v>
      </c>
      <c r="C8" s="173">
        <v>1500</v>
      </c>
    </row>
    <row r="9" spans="1:3" ht="12.75">
      <c r="A9" s="40">
        <v>4.78</v>
      </c>
      <c r="B9" s="46">
        <v>7.29</v>
      </c>
      <c r="C9" s="173">
        <v>6</v>
      </c>
    </row>
    <row r="10" spans="1:2" ht="12.75">
      <c r="A10" s="40">
        <v>0.33</v>
      </c>
      <c r="B10" s="46">
        <v>0.33</v>
      </c>
    </row>
    <row r="11" spans="1:3" ht="12.75">
      <c r="A11" s="40">
        <v>232.14</v>
      </c>
      <c r="B11" s="46">
        <v>233.57</v>
      </c>
      <c r="C11" s="173">
        <v>311</v>
      </c>
    </row>
    <row r="12" spans="1:3" ht="12.75">
      <c r="A12" s="40">
        <v>17.15</v>
      </c>
      <c r="B12" s="46">
        <v>17.15</v>
      </c>
      <c r="C12" s="173">
        <v>16.5</v>
      </c>
    </row>
    <row r="13" spans="1:3" ht="12.75">
      <c r="A13" s="40">
        <v>2.32</v>
      </c>
      <c r="B13" s="46">
        <v>2.32</v>
      </c>
      <c r="C13" s="173">
        <v>2</v>
      </c>
    </row>
    <row r="14" spans="1:3" ht="12.75">
      <c r="A14" s="40">
        <v>1.68</v>
      </c>
      <c r="B14" s="46">
        <v>1.84</v>
      </c>
      <c r="C14" s="173">
        <v>2</v>
      </c>
    </row>
    <row r="15" ht="12.75">
      <c r="A15" s="40"/>
    </row>
    <row r="16" spans="1:3" ht="12.75">
      <c r="A16" s="40">
        <v>1.32</v>
      </c>
      <c r="B16" s="46">
        <v>1.32</v>
      </c>
      <c r="C16" s="173">
        <v>1</v>
      </c>
    </row>
    <row r="17" spans="1:3" ht="12.75">
      <c r="A17" s="40">
        <v>4.58</v>
      </c>
      <c r="B17" s="46">
        <v>5.29</v>
      </c>
      <c r="C17" s="173">
        <v>5</v>
      </c>
    </row>
    <row r="18" spans="1:3" ht="12.75">
      <c r="A18" s="40">
        <v>197.12</v>
      </c>
      <c r="B18" s="46">
        <v>220.14</v>
      </c>
      <c r="C18" s="173">
        <v>350</v>
      </c>
    </row>
    <row r="19" spans="1:3" ht="12.75">
      <c r="A19" s="52">
        <f>SUM(A3:A18)</f>
        <v>3410.7700000000004</v>
      </c>
      <c r="B19" s="174">
        <f>SUM(B3:B18)</f>
        <v>4208.930000000001</v>
      </c>
      <c r="C19" s="174">
        <f>SUM(C3:C18)</f>
        <v>4703.5</v>
      </c>
    </row>
    <row r="20" spans="1:2" ht="12.75">
      <c r="A20" s="82">
        <v>256.42</v>
      </c>
      <c r="B20" s="46">
        <v>318.38</v>
      </c>
    </row>
    <row r="21" spans="1:2" ht="12.75">
      <c r="A21" s="47">
        <v>19.38</v>
      </c>
      <c r="B21" s="46">
        <v>36.83</v>
      </c>
    </row>
    <row r="22" spans="1:2" ht="12.75">
      <c r="A22" s="47">
        <v>242.87</v>
      </c>
      <c r="B22" s="46">
        <v>289.51</v>
      </c>
    </row>
    <row r="23" spans="1:2" ht="12.75">
      <c r="A23" s="47">
        <v>68.78</v>
      </c>
      <c r="B23" s="46">
        <v>92.31</v>
      </c>
    </row>
    <row r="24" spans="1:3" ht="12.75">
      <c r="A24" s="47">
        <v>409.15</v>
      </c>
      <c r="B24" s="46">
        <v>496.6</v>
      </c>
      <c r="C24" s="173">
        <v>500</v>
      </c>
    </row>
    <row r="25" spans="1:2" ht="12.75">
      <c r="A25" s="47">
        <v>5226.9</v>
      </c>
      <c r="B25" s="46">
        <v>6478.96</v>
      </c>
    </row>
    <row r="26" ht="12.75">
      <c r="A26" s="47"/>
    </row>
    <row r="27" ht="12.75">
      <c r="A27" s="47"/>
    </row>
    <row r="28" spans="1:2" ht="12.75">
      <c r="A28" s="47">
        <v>385</v>
      </c>
      <c r="B28" s="46">
        <v>526</v>
      </c>
    </row>
    <row r="29" spans="1:2" ht="12.75">
      <c r="A29" s="47">
        <v>5437.37</v>
      </c>
      <c r="B29" s="46">
        <v>11313.73</v>
      </c>
    </row>
    <row r="30" spans="1:3" ht="12.75">
      <c r="A30" s="47"/>
      <c r="C30">
        <v>520</v>
      </c>
    </row>
    <row r="31" ht="12.75">
      <c r="A31" s="47"/>
    </row>
    <row r="32" spans="1:2" ht="12.75">
      <c r="A32" s="47">
        <v>120</v>
      </c>
      <c r="B32">
        <v>120</v>
      </c>
    </row>
    <row r="33" ht="12.75">
      <c r="A33" s="47"/>
    </row>
    <row r="34" spans="1:3" ht="12.75">
      <c r="A34" s="47">
        <v>26.21</v>
      </c>
      <c r="B34" s="46">
        <v>26.21</v>
      </c>
      <c r="C34" s="173">
        <v>25</v>
      </c>
    </row>
    <row r="35" spans="1:2" ht="12.75">
      <c r="A35" s="47">
        <v>2.52</v>
      </c>
      <c r="B35">
        <v>3.36</v>
      </c>
    </row>
    <row r="36" spans="1:3" ht="12.75">
      <c r="A36" s="47">
        <v>146.27</v>
      </c>
      <c r="B36" s="46">
        <v>147.43</v>
      </c>
      <c r="C36" s="173">
        <v>145</v>
      </c>
    </row>
    <row r="37" spans="1:2" ht="12.75">
      <c r="A37" s="47">
        <v>100</v>
      </c>
      <c r="B37" s="46">
        <v>177</v>
      </c>
    </row>
    <row r="38" ht="12.75">
      <c r="A38" s="47"/>
    </row>
    <row r="39" ht="12.75">
      <c r="A39" s="47"/>
    </row>
    <row r="40" spans="1:2" ht="12.75">
      <c r="A40" s="47">
        <v>1.09</v>
      </c>
      <c r="B40">
        <v>1.75</v>
      </c>
    </row>
    <row r="41" spans="1:2" ht="12.75">
      <c r="A41" s="47">
        <v>0.86</v>
      </c>
      <c r="B41">
        <v>0.86</v>
      </c>
    </row>
    <row r="42" spans="1:3" ht="12.75">
      <c r="A42" s="47">
        <v>3.7</v>
      </c>
      <c r="B42" s="46">
        <v>4.6</v>
      </c>
      <c r="C42" s="173">
        <v>3.5</v>
      </c>
    </row>
    <row r="43" spans="1:3" ht="12.75">
      <c r="A43" s="47">
        <v>37.14</v>
      </c>
      <c r="B43" s="46">
        <v>48.86</v>
      </c>
      <c r="C43" s="173">
        <v>45</v>
      </c>
    </row>
    <row r="44" ht="12.75">
      <c r="A44" s="47"/>
    </row>
    <row r="45" ht="12.75">
      <c r="A45" s="47"/>
    </row>
    <row r="46" ht="12.75">
      <c r="A46" s="53"/>
    </row>
    <row r="47" ht="12.75">
      <c r="A47" s="82"/>
    </row>
    <row r="48" spans="1:2" ht="12.75">
      <c r="A48" s="47">
        <v>6.99</v>
      </c>
      <c r="B48">
        <v>6.99</v>
      </c>
    </row>
    <row r="49" spans="1:3" ht="12.75">
      <c r="A49" s="47">
        <v>55.62</v>
      </c>
      <c r="B49" s="46">
        <v>80.01</v>
      </c>
      <c r="C49" s="173">
        <v>40</v>
      </c>
    </row>
    <row r="50" spans="1:2" ht="12.75">
      <c r="A50" s="52">
        <f>SUM(A47:A49)</f>
        <v>62.61</v>
      </c>
      <c r="B50" s="3">
        <f>SUM(B47:B49)</f>
        <v>87</v>
      </c>
    </row>
    <row r="51" ht="12.75">
      <c r="A51" s="82"/>
    </row>
    <row r="52" ht="12.75">
      <c r="A52" s="53"/>
    </row>
    <row r="53" ht="12.75">
      <c r="A53" s="82"/>
    </row>
    <row r="54" spans="1:2" ht="12.75">
      <c r="A54" s="47">
        <v>12.88</v>
      </c>
      <c r="B54">
        <v>16.12</v>
      </c>
    </row>
    <row r="55" spans="1:2" ht="12.75">
      <c r="A55" s="47">
        <v>0.63</v>
      </c>
      <c r="B55">
        <v>1.97</v>
      </c>
    </row>
    <row r="56" spans="1:3" ht="12.75">
      <c r="A56" s="47">
        <v>79.84</v>
      </c>
      <c r="B56">
        <v>98.22</v>
      </c>
      <c r="C56" s="173">
        <v>110</v>
      </c>
    </row>
    <row r="57" spans="1:2" ht="12.75">
      <c r="A57" s="52">
        <f>SUM(A53:A56)</f>
        <v>93.35000000000001</v>
      </c>
      <c r="B57" s="3">
        <f>SUM(B53:B56)</f>
        <v>116.31</v>
      </c>
    </row>
    <row r="58" ht="12.75">
      <c r="A58" s="82"/>
    </row>
    <row r="59" spans="1:2" ht="12.75">
      <c r="A59" s="47">
        <v>36.79</v>
      </c>
      <c r="B59">
        <v>36.79</v>
      </c>
    </row>
    <row r="60" spans="1:3" ht="12.75">
      <c r="A60" s="47">
        <v>47.05</v>
      </c>
      <c r="B60">
        <v>53.85</v>
      </c>
      <c r="C60" s="173">
        <v>55</v>
      </c>
    </row>
    <row r="61" spans="1:2" ht="12.75">
      <c r="A61" s="52">
        <f>SUM(A58:A60)</f>
        <v>83.84</v>
      </c>
      <c r="B61" s="3">
        <f>SUM(B58:B60)</f>
        <v>90.64</v>
      </c>
    </row>
    <row r="62" ht="12.75">
      <c r="A62" s="94"/>
    </row>
    <row r="63" spans="1:3" ht="12.75">
      <c r="A63" s="47">
        <v>23.46</v>
      </c>
      <c r="B63">
        <v>23.47</v>
      </c>
      <c r="C63" s="173">
        <v>23</v>
      </c>
    </row>
    <row r="64" spans="1:3" ht="12.75">
      <c r="A64" s="47">
        <v>1.24</v>
      </c>
      <c r="B64">
        <v>1.24</v>
      </c>
      <c r="C64" s="173">
        <v>1</v>
      </c>
    </row>
    <row r="65" spans="1:2" ht="12.75">
      <c r="A65" s="52">
        <f>SUM(A63:A64)</f>
        <v>24.7</v>
      </c>
      <c r="B65">
        <f>SUM(B62:B64)</f>
        <v>24.709999999999997</v>
      </c>
    </row>
    <row r="66" spans="1:2" ht="12.75">
      <c r="A66" s="54">
        <v>50</v>
      </c>
      <c r="B66" s="175">
        <v>50</v>
      </c>
    </row>
    <row r="67" ht="12.75">
      <c r="A67" s="94"/>
    </row>
    <row r="68" spans="1:2" ht="12.75">
      <c r="A68" s="47">
        <v>1.63</v>
      </c>
      <c r="B68">
        <v>1.99</v>
      </c>
    </row>
    <row r="69" spans="1:3" ht="12.75">
      <c r="A69" s="47">
        <v>9.47</v>
      </c>
      <c r="B69" s="46">
        <v>67.13</v>
      </c>
      <c r="C69" s="173">
        <v>65</v>
      </c>
    </row>
    <row r="70" spans="1:2" ht="12.75">
      <c r="A70" s="47">
        <v>0.24</v>
      </c>
      <c r="B70">
        <v>0.24</v>
      </c>
    </row>
    <row r="71" spans="1:2" ht="12.75">
      <c r="A71" s="47">
        <v>6.78</v>
      </c>
      <c r="B71">
        <v>6.83</v>
      </c>
    </row>
    <row r="72" spans="1:2" ht="12.75">
      <c r="A72" s="47">
        <v>0.83</v>
      </c>
      <c r="B72">
        <v>0.83</v>
      </c>
    </row>
    <row r="73" spans="1:3" ht="12.75">
      <c r="A73" s="47"/>
      <c r="C73">
        <v>150</v>
      </c>
    </row>
    <row r="74" spans="1:2" ht="12.75">
      <c r="A74" s="52">
        <f>SUM(A68:A73)</f>
        <v>18.95</v>
      </c>
      <c r="B74" s="3">
        <f>SUM(B67:B73)</f>
        <v>77.01999999999998</v>
      </c>
    </row>
    <row r="75" spans="1:2" ht="12.75">
      <c r="A75" s="54">
        <v>26.8</v>
      </c>
      <c r="B75" s="175">
        <v>32.86</v>
      </c>
    </row>
    <row r="76" spans="1:2" ht="12.75">
      <c r="A76" s="54"/>
      <c r="B76" s="176">
        <v>25</v>
      </c>
    </row>
    <row r="77" ht="12.75">
      <c r="A77" s="55"/>
    </row>
    <row r="78" ht="12.75">
      <c r="A78" s="155"/>
    </row>
    <row r="79" spans="1:2" ht="12.75">
      <c r="A79" s="156">
        <v>40.45</v>
      </c>
      <c r="B79">
        <v>40.66</v>
      </c>
    </row>
    <row r="80" spans="1:2" ht="12.75">
      <c r="A80" s="156">
        <v>1</v>
      </c>
      <c r="B80">
        <v>1</v>
      </c>
    </row>
    <row r="81" ht="12.75">
      <c r="A81" s="156">
        <v>1.77</v>
      </c>
    </row>
    <row r="82" spans="1:2" ht="12.75">
      <c r="A82" s="157">
        <f>SUM(A79:A81)</f>
        <v>43.220000000000006</v>
      </c>
      <c r="B82" s="3">
        <f>SUM(B79:B81)</f>
        <v>41.66</v>
      </c>
    </row>
    <row r="83" ht="12.75">
      <c r="A83" s="94"/>
    </row>
    <row r="84" spans="1:2" ht="12.75">
      <c r="A84" s="47">
        <v>1.38</v>
      </c>
      <c r="B84">
        <v>1.45</v>
      </c>
    </row>
    <row r="85" spans="1:2" ht="12.75">
      <c r="A85" s="47">
        <v>1.76</v>
      </c>
      <c r="B85">
        <v>1.75</v>
      </c>
    </row>
    <row r="86" spans="1:2" ht="12.75">
      <c r="A86" s="52">
        <f>SUM(A84:A85)</f>
        <v>3.1399999999999997</v>
      </c>
      <c r="B86" s="3">
        <f>SUM(B84:B85)</f>
        <v>3.2</v>
      </c>
    </row>
    <row r="87" spans="1:2" ht="12.75">
      <c r="A87" s="94">
        <v>2.61</v>
      </c>
      <c r="B87" s="3">
        <v>2.61</v>
      </c>
    </row>
    <row r="88" ht="12.75">
      <c r="A88" s="47"/>
    </row>
    <row r="89" spans="1:2" ht="12.75">
      <c r="A89" s="48">
        <v>3088.01</v>
      </c>
      <c r="B89" s="3">
        <v>5083.62</v>
      </c>
    </row>
    <row r="90" spans="1:2" ht="12.75">
      <c r="A90" s="48">
        <v>-2215.81</v>
      </c>
      <c r="B90" s="3">
        <v>-4419.7</v>
      </c>
    </row>
    <row r="91" spans="1:2" ht="12.75">
      <c r="A91" s="48">
        <v>61.8</v>
      </c>
      <c r="B91" s="3">
        <v>-12345</v>
      </c>
    </row>
    <row r="92" spans="1:2" ht="12.75">
      <c r="A92" s="48">
        <v>1224.27</v>
      </c>
      <c r="B92" s="3">
        <v>1224.27</v>
      </c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spans="1:2" ht="12.75">
      <c r="A97" s="52">
        <v>-825.13</v>
      </c>
      <c r="B97" s="175">
        <v>-999.77</v>
      </c>
    </row>
    <row r="98" ht="12.75">
      <c r="A98" s="170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A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73"/>
      <c r="B1" s="11"/>
    </row>
    <row r="2" spans="1:2" ht="12.75">
      <c r="A2" s="47">
        <v>0.45</v>
      </c>
      <c r="B2" s="46">
        <v>0.45</v>
      </c>
    </row>
    <row r="3" spans="1:13" ht="13.5" thickBot="1">
      <c r="A3" s="47">
        <v>0.49</v>
      </c>
      <c r="B3" s="46">
        <v>0.49</v>
      </c>
      <c r="M3" s="214">
        <v>38331</v>
      </c>
    </row>
    <row r="4" spans="1:13" ht="13.5" thickTop="1">
      <c r="A4" s="111">
        <f>SUM(A2:A3)</f>
        <v>0.94</v>
      </c>
      <c r="B4" s="3">
        <f>SUM(B1:B3)</f>
        <v>0.94</v>
      </c>
      <c r="D4" s="131">
        <v>1111</v>
      </c>
      <c r="E4" s="132" t="s">
        <v>0</v>
      </c>
      <c r="F4" s="133">
        <v>850</v>
      </c>
      <c r="G4" s="134">
        <v>850</v>
      </c>
      <c r="H4" s="134">
        <v>465.74</v>
      </c>
      <c r="I4" s="134">
        <v>1000</v>
      </c>
      <c r="J4" s="51">
        <v>710.17</v>
      </c>
      <c r="K4" s="46">
        <v>889.83</v>
      </c>
      <c r="L4" s="173">
        <v>1000</v>
      </c>
      <c r="M4" s="173">
        <v>909.61</v>
      </c>
    </row>
    <row r="5" spans="1:13" ht="12.75">
      <c r="A5" s="55"/>
      <c r="D5" s="13">
        <v>1112</v>
      </c>
      <c r="E5" s="14" t="s">
        <v>25</v>
      </c>
      <c r="F5" s="135">
        <v>350</v>
      </c>
      <c r="G5" s="58">
        <v>350</v>
      </c>
      <c r="H5" s="58">
        <v>216.87</v>
      </c>
      <c r="I5" s="58">
        <v>550</v>
      </c>
      <c r="J5" s="47">
        <v>356.79</v>
      </c>
      <c r="K5" s="46">
        <v>403.31</v>
      </c>
      <c r="L5" s="173">
        <v>440</v>
      </c>
      <c r="M5" s="173">
        <v>404.95</v>
      </c>
    </row>
    <row r="6" spans="1:13" ht="12.75">
      <c r="A6" s="82"/>
      <c r="D6" s="13">
        <v>1113</v>
      </c>
      <c r="E6" s="14" t="s">
        <v>26</v>
      </c>
      <c r="F6" s="135">
        <v>50</v>
      </c>
      <c r="G6" s="58">
        <v>50</v>
      </c>
      <c r="H6" s="58">
        <v>42.51</v>
      </c>
      <c r="I6" s="58">
        <v>80</v>
      </c>
      <c r="J6" s="47">
        <v>56.64</v>
      </c>
      <c r="K6" s="46">
        <v>64.69</v>
      </c>
      <c r="L6" s="173">
        <v>70</v>
      </c>
      <c r="M6" s="173">
        <v>67.45</v>
      </c>
    </row>
    <row r="7" spans="1:13" ht="12.75">
      <c r="A7" s="47">
        <v>1.8</v>
      </c>
      <c r="B7">
        <v>2.2</v>
      </c>
      <c r="D7" s="13">
        <v>1121</v>
      </c>
      <c r="E7" s="14" t="s">
        <v>2</v>
      </c>
      <c r="F7" s="56">
        <v>1000</v>
      </c>
      <c r="G7" s="56">
        <v>1000</v>
      </c>
      <c r="H7" s="56">
        <v>440.47</v>
      </c>
      <c r="I7" s="56">
        <v>1000</v>
      </c>
      <c r="J7" s="40">
        <v>760.45</v>
      </c>
      <c r="K7" s="46">
        <v>908.47</v>
      </c>
      <c r="L7" s="173">
        <v>1020</v>
      </c>
      <c r="M7" s="173">
        <v>908.47</v>
      </c>
    </row>
    <row r="8" spans="1:12" ht="12.75">
      <c r="A8" s="47">
        <v>0.13</v>
      </c>
      <c r="B8">
        <v>0.13</v>
      </c>
      <c r="D8" s="13">
        <v>1122</v>
      </c>
      <c r="E8" s="16" t="s">
        <v>3</v>
      </c>
      <c r="F8" s="56">
        <v>50</v>
      </c>
      <c r="G8" s="56">
        <v>50</v>
      </c>
      <c r="H8" s="58"/>
      <c r="I8" s="58">
        <v>50</v>
      </c>
      <c r="J8" s="47"/>
      <c r="L8" s="173"/>
    </row>
    <row r="9" spans="1:13" ht="12.75">
      <c r="A9" s="47">
        <v>0.6</v>
      </c>
      <c r="B9">
        <v>0.6</v>
      </c>
      <c r="D9" s="13">
        <v>1211</v>
      </c>
      <c r="E9" s="16" t="s">
        <v>4</v>
      </c>
      <c r="F9" s="56">
        <v>1500</v>
      </c>
      <c r="G9" s="56">
        <v>1500</v>
      </c>
      <c r="H9" s="56">
        <v>725.11</v>
      </c>
      <c r="I9" s="56">
        <v>1391</v>
      </c>
      <c r="J9" s="40">
        <v>1065.3</v>
      </c>
      <c r="K9" s="46">
        <v>1453.38</v>
      </c>
      <c r="L9" s="173">
        <v>1550</v>
      </c>
      <c r="M9" s="173">
        <v>1572.69</v>
      </c>
    </row>
    <row r="10" spans="1:13" ht="12.75">
      <c r="A10" s="40">
        <v>17.26</v>
      </c>
      <c r="B10" s="46">
        <v>17.26</v>
      </c>
      <c r="D10" s="13">
        <v>1332</v>
      </c>
      <c r="E10" s="16" t="s">
        <v>6</v>
      </c>
      <c r="F10" s="56">
        <v>6</v>
      </c>
      <c r="G10" s="56">
        <v>6</v>
      </c>
      <c r="H10" s="56">
        <v>2.79</v>
      </c>
      <c r="I10" s="56">
        <v>6</v>
      </c>
      <c r="J10" s="40">
        <v>4.78</v>
      </c>
      <c r="K10" s="46">
        <v>7.29</v>
      </c>
      <c r="L10" s="173">
        <v>6</v>
      </c>
      <c r="M10" s="173">
        <v>7.29</v>
      </c>
    </row>
    <row r="11" spans="1:13" ht="12.75">
      <c r="A11" s="40">
        <v>28.49</v>
      </c>
      <c r="B11" s="46">
        <v>28.49</v>
      </c>
      <c r="C11" s="173">
        <v>50</v>
      </c>
      <c r="D11" s="13">
        <v>1334</v>
      </c>
      <c r="E11" s="16" t="s">
        <v>7</v>
      </c>
      <c r="F11" s="56">
        <v>0</v>
      </c>
      <c r="G11" s="56">
        <v>0</v>
      </c>
      <c r="H11" s="56">
        <v>0.33</v>
      </c>
      <c r="I11" s="56">
        <v>0</v>
      </c>
      <c r="J11" s="40">
        <v>0.33</v>
      </c>
      <c r="K11" s="46">
        <v>0.33</v>
      </c>
      <c r="M11" s="173">
        <v>0.33</v>
      </c>
    </row>
    <row r="12" spans="1:13" ht="12.75">
      <c r="A12" s="40">
        <v>10.08</v>
      </c>
      <c r="B12">
        <v>10.08</v>
      </c>
      <c r="D12" s="13">
        <v>1337</v>
      </c>
      <c r="E12" s="16" t="s">
        <v>8</v>
      </c>
      <c r="F12" s="56">
        <v>230</v>
      </c>
      <c r="G12" s="58">
        <v>230</v>
      </c>
      <c r="H12" s="56">
        <v>229.17</v>
      </c>
      <c r="I12" s="56">
        <v>230</v>
      </c>
      <c r="J12" s="40">
        <v>232.14</v>
      </c>
      <c r="K12" s="46">
        <v>233.57</v>
      </c>
      <c r="L12" s="173">
        <v>311</v>
      </c>
      <c r="M12" s="173">
        <v>233.57</v>
      </c>
    </row>
    <row r="13" spans="1:13" ht="12.75">
      <c r="A13" s="111">
        <f>SUM(A7:A12)</f>
        <v>58.36</v>
      </c>
      <c r="B13" s="3">
        <f>SUM(B6:B12)</f>
        <v>58.76</v>
      </c>
      <c r="D13" s="13">
        <v>1341</v>
      </c>
      <c r="E13" s="16" t="s">
        <v>9</v>
      </c>
      <c r="F13" s="56">
        <v>12</v>
      </c>
      <c r="G13" s="57">
        <v>12.5</v>
      </c>
      <c r="H13" s="56">
        <v>16.85</v>
      </c>
      <c r="I13" s="56">
        <v>16.5</v>
      </c>
      <c r="J13" s="40">
        <v>17.15</v>
      </c>
      <c r="K13" s="46">
        <v>17.15</v>
      </c>
      <c r="L13" s="173">
        <v>16.5</v>
      </c>
      <c r="M13" s="173">
        <v>17.15</v>
      </c>
    </row>
    <row r="14" spans="1:13" ht="12.75">
      <c r="A14" s="82"/>
      <c r="D14" s="13">
        <v>1342</v>
      </c>
      <c r="E14" s="16" t="s">
        <v>10</v>
      </c>
      <c r="F14" s="56">
        <v>2</v>
      </c>
      <c r="G14" s="56">
        <v>2</v>
      </c>
      <c r="H14" s="56">
        <v>2.32</v>
      </c>
      <c r="I14" s="56">
        <v>2</v>
      </c>
      <c r="J14" s="40">
        <v>2.32</v>
      </c>
      <c r="K14" s="46">
        <v>2.32</v>
      </c>
      <c r="L14" s="173">
        <v>2</v>
      </c>
      <c r="M14" s="173">
        <v>2.32</v>
      </c>
    </row>
    <row r="15" spans="1:13" ht="12.75">
      <c r="A15" s="40">
        <v>1.53</v>
      </c>
      <c r="B15">
        <v>1.53</v>
      </c>
      <c r="D15" s="13">
        <v>1343</v>
      </c>
      <c r="E15" s="16" t="s">
        <v>11</v>
      </c>
      <c r="F15" s="56">
        <v>3</v>
      </c>
      <c r="G15" s="56">
        <v>3</v>
      </c>
      <c r="H15" s="56">
        <v>0.32</v>
      </c>
      <c r="I15" s="56">
        <v>3</v>
      </c>
      <c r="J15" s="40">
        <v>1.68</v>
      </c>
      <c r="K15" s="46">
        <v>1.84</v>
      </c>
      <c r="L15" s="173">
        <v>2</v>
      </c>
      <c r="M15" s="173">
        <v>1.84</v>
      </c>
    </row>
    <row r="16" spans="1:10" ht="12.75">
      <c r="A16" s="40"/>
      <c r="B16">
        <v>6.2</v>
      </c>
      <c r="D16" s="13">
        <v>1344</v>
      </c>
      <c r="E16" s="16" t="s">
        <v>12</v>
      </c>
      <c r="F16" s="56">
        <v>0</v>
      </c>
      <c r="G16" s="56">
        <v>0</v>
      </c>
      <c r="H16" s="56">
        <v>0</v>
      </c>
      <c r="I16" s="56">
        <v>0</v>
      </c>
      <c r="J16" s="40"/>
    </row>
    <row r="17" spans="1:13" ht="12.75">
      <c r="A17" s="40">
        <v>287.4</v>
      </c>
      <c r="B17" s="46">
        <v>344.46</v>
      </c>
      <c r="D17" s="13">
        <v>1345</v>
      </c>
      <c r="E17" s="16" t="s">
        <v>13</v>
      </c>
      <c r="F17" s="56">
        <v>1</v>
      </c>
      <c r="G17" s="58">
        <v>1</v>
      </c>
      <c r="H17" s="56">
        <v>1.32</v>
      </c>
      <c r="I17" s="56">
        <v>1</v>
      </c>
      <c r="J17" s="40">
        <v>1.32</v>
      </c>
      <c r="K17" s="46">
        <v>1.32</v>
      </c>
      <c r="L17" s="173">
        <v>1</v>
      </c>
      <c r="M17" s="173">
        <v>1.32</v>
      </c>
    </row>
    <row r="18" spans="1:13" ht="12.75">
      <c r="A18" s="111">
        <f>SUM(A15:A17)</f>
        <v>288.92999999999995</v>
      </c>
      <c r="B18" s="3">
        <f>SUM(B14:B17)</f>
        <v>352.19</v>
      </c>
      <c r="D18" s="13">
        <v>1361</v>
      </c>
      <c r="E18" s="16" t="s">
        <v>5</v>
      </c>
      <c r="F18" s="56">
        <v>6</v>
      </c>
      <c r="G18" s="58">
        <v>6</v>
      </c>
      <c r="H18" s="56">
        <v>3.54</v>
      </c>
      <c r="I18" s="56">
        <v>6</v>
      </c>
      <c r="J18" s="40">
        <v>4.58</v>
      </c>
      <c r="K18" s="46">
        <v>5.29</v>
      </c>
      <c r="L18" s="173">
        <v>5</v>
      </c>
      <c r="M18" s="173">
        <v>5</v>
      </c>
    </row>
    <row r="19" spans="1:13" ht="12.75">
      <c r="A19" s="159">
        <v>6.22</v>
      </c>
      <c r="B19" s="90">
        <v>6.22</v>
      </c>
      <c r="C19" s="114">
        <v>10</v>
      </c>
      <c r="D19" s="13">
        <v>1511</v>
      </c>
      <c r="E19" s="16" t="s">
        <v>14</v>
      </c>
      <c r="F19" s="56">
        <v>350</v>
      </c>
      <c r="G19" s="58">
        <v>350</v>
      </c>
      <c r="H19" s="56">
        <v>80.39</v>
      </c>
      <c r="I19" s="56">
        <v>350</v>
      </c>
      <c r="J19" s="40">
        <v>197.12</v>
      </c>
      <c r="K19" s="46">
        <v>220.14</v>
      </c>
      <c r="L19" s="173">
        <v>350</v>
      </c>
      <c r="M19" s="173">
        <v>328.84</v>
      </c>
    </row>
    <row r="20" spans="1:13" ht="12.75">
      <c r="A20" s="114">
        <v>3.81</v>
      </c>
      <c r="B20" s="3">
        <v>3.81</v>
      </c>
      <c r="C20" s="3">
        <v>5</v>
      </c>
      <c r="D20" s="37" t="s">
        <v>42</v>
      </c>
      <c r="E20" s="38" t="s">
        <v>44</v>
      </c>
      <c r="F20" s="102">
        <f aca="true" t="shared" si="0" ref="F20:L20">SUM(F4:F19)</f>
        <v>4410</v>
      </c>
      <c r="G20" s="136">
        <f t="shared" si="0"/>
        <v>4410.5</v>
      </c>
      <c r="H20" s="136">
        <f t="shared" si="0"/>
        <v>2227.7300000000005</v>
      </c>
      <c r="I20" s="136">
        <f t="shared" si="0"/>
        <v>4685.5</v>
      </c>
      <c r="J20" s="52">
        <f t="shared" si="0"/>
        <v>3410.7700000000004</v>
      </c>
      <c r="K20" s="174">
        <f t="shared" si="0"/>
        <v>4208.930000000001</v>
      </c>
      <c r="L20" s="174">
        <f t="shared" si="0"/>
        <v>4773.5</v>
      </c>
      <c r="M20" s="174">
        <f>SUM(M4:M19)</f>
        <v>4460.829999999999</v>
      </c>
    </row>
    <row r="21" spans="1:3" ht="12.75">
      <c r="A21" s="82"/>
      <c r="B21" s="177"/>
      <c r="C21" s="178"/>
    </row>
    <row r="22" spans="1:3" ht="12.75">
      <c r="A22" s="40">
        <v>19.55</v>
      </c>
      <c r="B22" s="181">
        <v>24.06</v>
      </c>
      <c r="C22" s="40">
        <v>30</v>
      </c>
    </row>
    <row r="23" spans="1:3" ht="12.75">
      <c r="A23" s="40">
        <v>5.21</v>
      </c>
      <c r="B23" s="181">
        <v>6.39</v>
      </c>
      <c r="C23" s="40">
        <v>7.5</v>
      </c>
    </row>
    <row r="24" spans="1:3" ht="12.75">
      <c r="A24" s="40">
        <v>0.21</v>
      </c>
      <c r="B24" s="179">
        <v>0.61</v>
      </c>
      <c r="C24" s="180">
        <v>0.8</v>
      </c>
    </row>
    <row r="25" spans="1:3" ht="12.75">
      <c r="A25" s="40">
        <v>0.08</v>
      </c>
      <c r="B25" s="181">
        <v>0.11</v>
      </c>
      <c r="C25" s="40">
        <v>0.2</v>
      </c>
    </row>
    <row r="26" spans="1:3" ht="12.75">
      <c r="A26" s="40">
        <v>7.9</v>
      </c>
      <c r="B26" s="181">
        <v>8.13</v>
      </c>
      <c r="C26" s="40">
        <v>9</v>
      </c>
    </row>
    <row r="27" spans="1:3" ht="12.75">
      <c r="A27" s="40">
        <v>53.22</v>
      </c>
      <c r="B27" s="181">
        <v>60.87</v>
      </c>
      <c r="C27" s="40">
        <v>60</v>
      </c>
    </row>
    <row r="28" spans="1:3" ht="12.75">
      <c r="A28" s="40">
        <v>43.47</v>
      </c>
      <c r="B28" s="181">
        <v>43.47</v>
      </c>
      <c r="C28" s="40">
        <v>50</v>
      </c>
    </row>
    <row r="29" spans="1:3" ht="12.75">
      <c r="A29" s="40">
        <v>1.09</v>
      </c>
      <c r="B29" s="181">
        <v>1.09</v>
      </c>
      <c r="C29" s="40">
        <v>2</v>
      </c>
    </row>
    <row r="30" spans="1:3" ht="12.75">
      <c r="A30" s="40">
        <v>2.74</v>
      </c>
      <c r="B30" s="181">
        <v>2.74</v>
      </c>
      <c r="C30" s="40">
        <v>3</v>
      </c>
    </row>
    <row r="31" spans="1:3" ht="12.75">
      <c r="A31" s="40">
        <v>192.24</v>
      </c>
      <c r="B31" s="181">
        <v>195.16</v>
      </c>
      <c r="C31" s="40"/>
    </row>
    <row r="32" spans="1:3" ht="12.75">
      <c r="A32" s="40">
        <v>2.87</v>
      </c>
      <c r="B32" s="181">
        <v>28.41</v>
      </c>
      <c r="C32" s="40">
        <v>30</v>
      </c>
    </row>
    <row r="33" spans="1:3" ht="12.75">
      <c r="A33" s="40">
        <v>16.01</v>
      </c>
      <c r="B33" s="181">
        <v>16.01</v>
      </c>
      <c r="C33" s="180"/>
    </row>
    <row r="34" spans="1:3" ht="12.75">
      <c r="A34" s="40">
        <v>50</v>
      </c>
      <c r="B34" s="181">
        <v>50</v>
      </c>
      <c r="C34" s="180"/>
    </row>
    <row r="35" spans="1:3" ht="12.75">
      <c r="A35" s="111">
        <f>SUM(A22:A34)</f>
        <v>394.59000000000003</v>
      </c>
      <c r="B35" s="186">
        <f>SUM(B22:B34)</f>
        <v>437.05</v>
      </c>
      <c r="C35" s="52">
        <f>SUM(C22:C34)</f>
        <v>192.5</v>
      </c>
    </row>
    <row r="36" spans="1:3" ht="12.75">
      <c r="A36" s="110">
        <f>SUM(A48,A50)</f>
        <v>12248.55</v>
      </c>
      <c r="B36" s="185">
        <f>SUM(B48,B50)</f>
        <v>19654.879999999997</v>
      </c>
      <c r="C36" s="185">
        <f>SUM(C48,C50)</f>
        <v>2560</v>
      </c>
    </row>
    <row r="37" spans="1:3" ht="12.75">
      <c r="A37" s="96"/>
      <c r="B37" s="6"/>
      <c r="C37" s="6"/>
    </row>
    <row r="38" spans="1:3" ht="12.75">
      <c r="A38" s="96"/>
      <c r="B38" s="6"/>
      <c r="C38" s="6"/>
    </row>
    <row r="39" spans="1:3" ht="12.75">
      <c r="A39" s="161"/>
      <c r="B39" s="6"/>
      <c r="C39" s="6"/>
    </row>
    <row r="40" spans="1:3" ht="12.75">
      <c r="A40" s="156">
        <v>0.02</v>
      </c>
      <c r="B40" s="6">
        <v>0.02</v>
      </c>
      <c r="C40" s="6"/>
    </row>
    <row r="41" spans="1:3" ht="12.75">
      <c r="A41" s="156">
        <v>39.84</v>
      </c>
      <c r="B41" s="6">
        <v>39.84</v>
      </c>
      <c r="C41" s="6"/>
    </row>
    <row r="42" spans="1:2" ht="12.75">
      <c r="A42" s="162">
        <v>0.31</v>
      </c>
      <c r="B42">
        <v>0.31</v>
      </c>
    </row>
    <row r="43" ht="12.75">
      <c r="A43" s="162"/>
    </row>
    <row r="44" spans="1:2" ht="12.75">
      <c r="A44" s="162">
        <v>30.43</v>
      </c>
      <c r="B44">
        <v>30.44</v>
      </c>
    </row>
    <row r="45" spans="1:2" ht="12.75">
      <c r="A45" s="162">
        <v>6.47</v>
      </c>
      <c r="B45" s="187">
        <v>6.47</v>
      </c>
    </row>
    <row r="46" spans="1:3" ht="12.75">
      <c r="A46" s="162">
        <v>6380.08</v>
      </c>
      <c r="B46" s="187">
        <v>7879.58</v>
      </c>
      <c r="C46" s="187">
        <v>1600</v>
      </c>
    </row>
    <row r="47" spans="1:3" ht="12.75">
      <c r="A47" s="162">
        <v>5744.69</v>
      </c>
      <c r="B47" s="187">
        <v>11651.51</v>
      </c>
      <c r="C47" s="187">
        <v>910</v>
      </c>
    </row>
    <row r="48" spans="1:3" ht="12.75">
      <c r="A48" s="163">
        <f>SUM(A40:A47)</f>
        <v>12201.84</v>
      </c>
      <c r="B48" s="188">
        <f>SUM(B40:B47)</f>
        <v>19608.17</v>
      </c>
      <c r="C48" s="188">
        <f>SUM(C40:C47)</f>
        <v>2510</v>
      </c>
    </row>
    <row r="49" ht="12.75">
      <c r="A49" s="101"/>
    </row>
    <row r="50" spans="1:3" ht="12.75">
      <c r="A50" s="164">
        <v>46.71</v>
      </c>
      <c r="B50" s="188">
        <v>46.71</v>
      </c>
      <c r="C50" s="3">
        <v>50</v>
      </c>
    </row>
    <row r="51" ht="12.75">
      <c r="A51" s="165"/>
    </row>
    <row r="52" spans="1:3" ht="12.75">
      <c r="A52" s="189">
        <f>SUM(A58,A63,A72,A73,A83,A91)</f>
        <v>161.44</v>
      </c>
      <c r="B52" s="90">
        <f>SUM(B58,B63,B68,B72,B73,B83,B91)</f>
        <v>258.41999999999996</v>
      </c>
      <c r="C52" s="114">
        <f>SUM(C58,C63,C68,C72,C73,C83,C91)</f>
        <v>581.5</v>
      </c>
    </row>
    <row r="53" spans="1:3" ht="12.75">
      <c r="A53" s="166"/>
      <c r="B53" s="112"/>
      <c r="C53" s="178"/>
    </row>
    <row r="54" spans="1:3" ht="12.75">
      <c r="A54" s="152">
        <v>0.15</v>
      </c>
      <c r="B54" s="56">
        <v>0.15</v>
      </c>
      <c r="C54" s="180"/>
    </row>
    <row r="55" spans="1:3" ht="12.75">
      <c r="A55" s="152">
        <v>2.43</v>
      </c>
      <c r="B55" s="12">
        <v>2.73</v>
      </c>
      <c r="C55" s="180"/>
    </row>
    <row r="56" spans="1:3" ht="12.75">
      <c r="A56" s="152"/>
      <c r="B56" s="12">
        <v>0.2</v>
      </c>
      <c r="C56" s="180"/>
    </row>
    <row r="57" spans="1:3" ht="12.75">
      <c r="A57" s="152">
        <v>14</v>
      </c>
      <c r="B57" s="12">
        <v>14</v>
      </c>
      <c r="C57" s="40">
        <v>32</v>
      </c>
    </row>
    <row r="58" spans="1:3" ht="12.75">
      <c r="A58" s="167">
        <f>SUM(A54:A57)</f>
        <v>16.58</v>
      </c>
      <c r="B58" s="136">
        <f>SUM(B54:B57)</f>
        <v>17.08</v>
      </c>
      <c r="C58" s="183">
        <f>SUM(C54:C57)</f>
        <v>32</v>
      </c>
    </row>
    <row r="59" spans="1:3" ht="12.75">
      <c r="A59" s="160"/>
      <c r="B59" s="112"/>
      <c r="C59" s="178"/>
    </row>
    <row r="60" spans="1:3" ht="12.75">
      <c r="A60" s="152">
        <v>3</v>
      </c>
      <c r="B60" s="12">
        <v>3</v>
      </c>
      <c r="C60" s="180">
        <v>3.5</v>
      </c>
    </row>
    <row r="61" spans="1:3" ht="12.75">
      <c r="A61" s="152">
        <v>0.3</v>
      </c>
      <c r="B61" s="12">
        <v>0.3</v>
      </c>
      <c r="C61" s="180"/>
    </row>
    <row r="62" spans="1:3" ht="12.75">
      <c r="A62" s="152">
        <v>3.25</v>
      </c>
      <c r="B62" s="12">
        <v>3.25</v>
      </c>
      <c r="C62" s="180">
        <v>3.5</v>
      </c>
    </row>
    <row r="63" spans="1:3" ht="12.75">
      <c r="A63" s="191">
        <f>SUM(A60:A62)</f>
        <v>6.55</v>
      </c>
      <c r="B63" s="192">
        <f>SUM(B60:B62)</f>
        <v>6.55</v>
      </c>
      <c r="C63" s="193">
        <f>SUM(C60:C62)</f>
        <v>7</v>
      </c>
    </row>
    <row r="64" spans="1:3" ht="12.75">
      <c r="A64" s="154"/>
      <c r="B64" s="113"/>
      <c r="C64" s="195"/>
    </row>
    <row r="65" spans="1:3" ht="12.75">
      <c r="A65" s="130"/>
      <c r="B65" s="19">
        <v>0.74</v>
      </c>
      <c r="C65" s="197"/>
    </row>
    <row r="66" spans="1:3" ht="12.75">
      <c r="A66" s="130"/>
      <c r="B66" s="19">
        <v>10.95</v>
      </c>
      <c r="C66" s="197"/>
    </row>
    <row r="67" spans="1:3" ht="12.75">
      <c r="A67" s="58">
        <v>77</v>
      </c>
      <c r="B67" s="198">
        <v>77</v>
      </c>
      <c r="C67" s="180">
        <v>15</v>
      </c>
    </row>
    <row r="68" spans="1:3" ht="12.75">
      <c r="A68" s="75"/>
      <c r="B68" s="37">
        <f>SUM(B65:B67)</f>
        <v>88.69</v>
      </c>
      <c r="C68" s="183">
        <f>SUM(C65:C67)</f>
        <v>15</v>
      </c>
    </row>
    <row r="69" ht="12.75">
      <c r="A69" s="194"/>
    </row>
    <row r="70" spans="1:2" ht="12.75">
      <c r="A70" s="47">
        <v>0.96</v>
      </c>
      <c r="B70">
        <v>0.96</v>
      </c>
    </row>
    <row r="71" spans="1:3" ht="12.75">
      <c r="A71" s="47">
        <v>8.82</v>
      </c>
      <c r="B71" s="46">
        <v>8.82</v>
      </c>
      <c r="C71" s="173">
        <v>140</v>
      </c>
    </row>
    <row r="72" spans="1:3" ht="12.75">
      <c r="A72" s="108">
        <f>SUM(A70:A71)</f>
        <v>9.780000000000001</v>
      </c>
      <c r="B72" s="3">
        <f>SUM(B70:B71)</f>
        <v>9.780000000000001</v>
      </c>
      <c r="C72" s="176">
        <f>SUM(C70:C71)</f>
        <v>140</v>
      </c>
    </row>
    <row r="73" spans="1:3" ht="12.75">
      <c r="A73" s="199">
        <v>0.1</v>
      </c>
      <c r="B73" s="3">
        <v>0.1</v>
      </c>
      <c r="C73" s="3">
        <v>235</v>
      </c>
    </row>
    <row r="74" spans="1:3" ht="12.75">
      <c r="A74" s="81"/>
      <c r="B74" s="112"/>
      <c r="C74" s="178"/>
    </row>
    <row r="75" spans="1:3" ht="12.75">
      <c r="A75" s="58">
        <v>13.33</v>
      </c>
      <c r="B75" s="56">
        <v>15.79</v>
      </c>
      <c r="C75" s="40">
        <v>20</v>
      </c>
    </row>
    <row r="76" spans="1:3" ht="12.75">
      <c r="A76" s="58"/>
      <c r="B76" s="12"/>
      <c r="C76" s="180"/>
    </row>
    <row r="77" spans="1:3" ht="12.75">
      <c r="A77" s="58">
        <v>7.99</v>
      </c>
      <c r="B77" s="56">
        <v>7.99</v>
      </c>
      <c r="C77" s="40">
        <v>8</v>
      </c>
    </row>
    <row r="78" spans="1:3" ht="12.75">
      <c r="A78" s="58">
        <v>17.01</v>
      </c>
      <c r="B78" s="56">
        <v>17.01</v>
      </c>
      <c r="C78" s="40">
        <v>20</v>
      </c>
    </row>
    <row r="79" spans="1:3" ht="12.75">
      <c r="A79" s="58"/>
      <c r="B79" s="12"/>
      <c r="C79" s="180"/>
    </row>
    <row r="80" spans="1:3" ht="12.75">
      <c r="A80" s="58">
        <v>7.5</v>
      </c>
      <c r="B80" s="56">
        <v>7.5</v>
      </c>
      <c r="C80" s="40">
        <v>7.5</v>
      </c>
    </row>
    <row r="81" spans="1:3" ht="12.75">
      <c r="A81" s="58">
        <v>47.3</v>
      </c>
      <c r="B81" s="56">
        <v>47.3</v>
      </c>
      <c r="C81" s="180"/>
    </row>
    <row r="82" spans="1:3" ht="12.75">
      <c r="A82" s="58"/>
      <c r="B82" s="12"/>
      <c r="C82" s="40">
        <v>20</v>
      </c>
    </row>
    <row r="83" spans="1:3" ht="12.75">
      <c r="A83" s="136">
        <f>SUM(A75:A82)</f>
        <v>93.13</v>
      </c>
      <c r="B83" s="136">
        <f>SUM(B75:B82)</f>
        <v>95.59</v>
      </c>
      <c r="C83" s="52">
        <f>SUM(C75:C82)</f>
        <v>75.5</v>
      </c>
    </row>
    <row r="84" ht="12.75">
      <c r="A84" s="194"/>
    </row>
    <row r="85" spans="1:3" ht="12.75">
      <c r="A85" s="47"/>
      <c r="C85">
        <v>30</v>
      </c>
    </row>
    <row r="86" spans="1:3" ht="12.75">
      <c r="A86" s="47">
        <v>4.53</v>
      </c>
      <c r="B86" s="46">
        <v>6.43</v>
      </c>
      <c r="C86" s="173">
        <v>7</v>
      </c>
    </row>
    <row r="87" spans="1:3" ht="12.75">
      <c r="A87" s="47">
        <v>4.31</v>
      </c>
      <c r="B87">
        <v>4.31</v>
      </c>
      <c r="C87" s="173">
        <v>4.5</v>
      </c>
    </row>
    <row r="88" spans="1:3" ht="12.75">
      <c r="A88" s="47">
        <v>5.31</v>
      </c>
      <c r="B88">
        <v>5.31</v>
      </c>
      <c r="C88" s="173">
        <v>5.5</v>
      </c>
    </row>
    <row r="89" spans="1:3" ht="12.75">
      <c r="A89" s="47">
        <v>11.15</v>
      </c>
      <c r="B89" s="46">
        <v>14.58</v>
      </c>
      <c r="C89" s="173">
        <v>20</v>
      </c>
    </row>
    <row r="90" spans="1:3" ht="12.75">
      <c r="A90" s="47">
        <v>10</v>
      </c>
      <c r="B90">
        <v>10</v>
      </c>
      <c r="C90" s="173">
        <v>10</v>
      </c>
    </row>
    <row r="91" spans="1:3" ht="12.75">
      <c r="A91" s="52">
        <f>SUM(A85:A90)</f>
        <v>35.3</v>
      </c>
      <c r="B91" s="3">
        <f>SUM(B85:B90)</f>
        <v>40.629999999999995</v>
      </c>
      <c r="C91" s="176">
        <f>SUM(C85:C90)</f>
        <v>77</v>
      </c>
    </row>
    <row r="92" spans="1:3" ht="12.75">
      <c r="A92" s="151"/>
      <c r="B92" s="112"/>
      <c r="C92" s="178"/>
    </row>
    <row r="93" spans="1:3" ht="12.75">
      <c r="A93" s="152"/>
      <c r="B93" s="12"/>
      <c r="C93" s="180"/>
    </row>
    <row r="94" spans="1:3" ht="12.75">
      <c r="A94" s="152"/>
      <c r="B94" s="12"/>
      <c r="C94" s="197">
        <v>200</v>
      </c>
    </row>
    <row r="95" spans="1:3" ht="12.75">
      <c r="A95" s="153"/>
      <c r="B95" s="107"/>
      <c r="C95" s="182"/>
    </row>
    <row r="96" spans="1:3" ht="12.75">
      <c r="A96" s="151"/>
      <c r="B96" s="112"/>
      <c r="C96" s="178"/>
    </row>
    <row r="97" spans="1:3" ht="12.75">
      <c r="A97" s="152">
        <v>12.34</v>
      </c>
      <c r="B97" s="12">
        <v>14.45</v>
      </c>
      <c r="C97" s="40">
        <v>5</v>
      </c>
    </row>
    <row r="98" spans="1:3" ht="12.75">
      <c r="A98" s="152">
        <v>1.66</v>
      </c>
      <c r="B98" s="12">
        <v>1.91</v>
      </c>
      <c r="C98" s="180"/>
    </row>
    <row r="99" spans="1:3" ht="12.75">
      <c r="A99" s="152">
        <v>0.25</v>
      </c>
      <c r="B99" s="12">
        <v>0.34</v>
      </c>
      <c r="C99" s="180"/>
    </row>
    <row r="100" spans="1:3" ht="12.75">
      <c r="A100" s="152">
        <v>117.78</v>
      </c>
      <c r="B100" s="56">
        <v>117.78</v>
      </c>
      <c r="C100" s="180"/>
    </row>
    <row r="101" spans="1:3" ht="12.75">
      <c r="A101" s="152">
        <v>54.17</v>
      </c>
      <c r="B101" s="12">
        <v>55.72</v>
      </c>
      <c r="C101" s="40">
        <v>5</v>
      </c>
    </row>
    <row r="102" spans="1:3" ht="12.75">
      <c r="A102" s="152">
        <v>12.87</v>
      </c>
      <c r="B102" s="12">
        <v>16.57</v>
      </c>
      <c r="C102" s="40">
        <v>17</v>
      </c>
    </row>
    <row r="103" spans="1:3" ht="12.75">
      <c r="A103" s="152">
        <v>14.83</v>
      </c>
      <c r="B103" s="12">
        <v>14.83</v>
      </c>
      <c r="C103" s="40">
        <v>15</v>
      </c>
    </row>
    <row r="104" spans="1:3" ht="12.75">
      <c r="A104" s="152">
        <v>1.59</v>
      </c>
      <c r="B104" s="12">
        <v>1.59</v>
      </c>
      <c r="C104" s="40">
        <v>1.59</v>
      </c>
    </row>
    <row r="105" spans="1:3" ht="12.75">
      <c r="A105" s="152">
        <v>3.39</v>
      </c>
      <c r="B105" s="12">
        <v>3.39</v>
      </c>
      <c r="C105" s="180"/>
    </row>
    <row r="106" spans="1:3" ht="12.75">
      <c r="A106" s="152">
        <v>45.97</v>
      </c>
      <c r="B106" s="12">
        <v>61.67</v>
      </c>
      <c r="C106" s="180"/>
    </row>
    <row r="107" spans="1:3" ht="12.75">
      <c r="A107" s="152">
        <v>9.29</v>
      </c>
      <c r="B107" s="12">
        <v>9.29</v>
      </c>
      <c r="C107" s="40">
        <v>10</v>
      </c>
    </row>
    <row r="108" spans="1:3" ht="12.75">
      <c r="A108" s="152"/>
      <c r="B108" s="12">
        <v>1</v>
      </c>
      <c r="C108" s="180"/>
    </row>
    <row r="109" spans="1:3" ht="12.75">
      <c r="A109" s="152">
        <v>1145.65</v>
      </c>
      <c r="B109" s="56">
        <v>1145.65</v>
      </c>
      <c r="C109" s="180"/>
    </row>
    <row r="110" spans="1:3" ht="12.75">
      <c r="A110" s="158">
        <f>SUM(A97:A109)</f>
        <v>1419.7900000000002</v>
      </c>
      <c r="B110" s="85">
        <f>SUM(B97:B109)</f>
        <v>1444.19</v>
      </c>
      <c r="C110" s="111">
        <f>SUM(C97:C109)</f>
        <v>53.59</v>
      </c>
    </row>
    <row r="111" spans="1:2" ht="12.75">
      <c r="A111" s="114">
        <v>0.5</v>
      </c>
      <c r="B111" s="59">
        <v>0.5</v>
      </c>
    </row>
    <row r="112" spans="1:3" ht="12.75">
      <c r="A112" s="151"/>
      <c r="B112" s="112"/>
      <c r="C112" s="178"/>
    </row>
    <row r="113" spans="1:3" ht="12.75">
      <c r="A113" s="168"/>
      <c r="B113" s="12">
        <v>10.59</v>
      </c>
      <c r="C113" s="180"/>
    </row>
    <row r="114" spans="1:3" ht="12.75">
      <c r="A114" s="152">
        <v>11.85</v>
      </c>
      <c r="B114" s="12">
        <v>11.85</v>
      </c>
      <c r="C114" s="180"/>
    </row>
    <row r="115" spans="1:3" ht="12.75">
      <c r="A115" s="152">
        <v>3.15</v>
      </c>
      <c r="B115" s="12">
        <v>3.15</v>
      </c>
      <c r="C115" s="180"/>
    </row>
    <row r="116" spans="1:3" ht="12.75">
      <c r="A116" s="152">
        <v>2.23</v>
      </c>
      <c r="B116" s="12">
        <v>2.23</v>
      </c>
      <c r="C116" s="180"/>
    </row>
    <row r="117" spans="1:3" ht="12.75">
      <c r="A117" s="152">
        <v>3.53</v>
      </c>
      <c r="B117" s="12">
        <v>3.53</v>
      </c>
      <c r="C117" s="40">
        <v>3.53</v>
      </c>
    </row>
    <row r="118" spans="1:3" ht="12.75">
      <c r="A118" s="152">
        <v>26.67</v>
      </c>
      <c r="B118" s="56">
        <v>27.62</v>
      </c>
      <c r="C118" s="180"/>
    </row>
    <row r="119" spans="1:3" ht="12.75">
      <c r="A119" s="152">
        <v>3.02</v>
      </c>
      <c r="B119" s="12">
        <v>3.02</v>
      </c>
      <c r="C119" s="40">
        <v>5</v>
      </c>
    </row>
    <row r="120" spans="1:3" ht="12.75">
      <c r="A120" s="152">
        <v>5.5</v>
      </c>
      <c r="B120" s="56">
        <v>5.5</v>
      </c>
      <c r="C120" s="40">
        <v>260</v>
      </c>
    </row>
    <row r="121" spans="1:3" ht="12.75">
      <c r="A121" s="158">
        <f>SUM(A114:A120)</f>
        <v>55.95000000000001</v>
      </c>
      <c r="B121" s="85">
        <f>SUM(B113:B120)</f>
        <v>67.49000000000001</v>
      </c>
      <c r="C121" s="111">
        <f>SUM(C113:C120)</f>
        <v>268.53</v>
      </c>
    </row>
    <row r="122" spans="1:3" ht="12.75">
      <c r="A122" s="151"/>
      <c r="B122" s="112"/>
      <c r="C122" s="178"/>
    </row>
    <row r="123" spans="1:3" ht="12.75">
      <c r="A123" s="152">
        <v>0.53</v>
      </c>
      <c r="B123" s="56">
        <v>0.53</v>
      </c>
      <c r="C123" s="180"/>
    </row>
    <row r="124" spans="1:3" ht="12.75">
      <c r="A124" s="152">
        <v>0.95</v>
      </c>
      <c r="B124" s="56">
        <v>0.95</v>
      </c>
      <c r="C124" s="40">
        <v>0.95</v>
      </c>
    </row>
    <row r="125" spans="1:3" ht="12.75">
      <c r="A125" s="152">
        <v>2.67</v>
      </c>
      <c r="B125" s="56">
        <v>2.67</v>
      </c>
      <c r="C125" s="40">
        <v>3</v>
      </c>
    </row>
    <row r="126" spans="1:3" ht="12.75">
      <c r="A126" s="158">
        <f>SUM(A123:A125)</f>
        <v>4.15</v>
      </c>
      <c r="B126" s="136">
        <f>SUM(B123:B125)</f>
        <v>4.15</v>
      </c>
      <c r="C126" s="111">
        <f>SUM(C123:C125)</f>
        <v>3.95</v>
      </c>
    </row>
    <row r="127" ht="12.75">
      <c r="A127" s="82"/>
    </row>
    <row r="128" ht="12.75">
      <c r="A128" s="47">
        <v>153</v>
      </c>
    </row>
    <row r="129" ht="12.75">
      <c r="A129" s="47">
        <v>80</v>
      </c>
    </row>
    <row r="130" ht="12.75">
      <c r="A130" s="111">
        <f>SUM(A128:A129)</f>
        <v>233</v>
      </c>
    </row>
    <row r="131" spans="1:3" ht="12.75">
      <c r="A131" s="151"/>
      <c r="B131" s="112"/>
      <c r="C131" s="178"/>
    </row>
    <row r="132" spans="1:3" ht="12.75">
      <c r="A132" s="152">
        <v>0.4</v>
      </c>
      <c r="B132" s="12">
        <v>0.4</v>
      </c>
      <c r="C132" s="180"/>
    </row>
    <row r="133" spans="1:3" ht="12.75">
      <c r="A133" s="152">
        <v>29.39</v>
      </c>
      <c r="B133" s="56">
        <v>29.39</v>
      </c>
      <c r="C133" s="40">
        <v>40</v>
      </c>
    </row>
    <row r="134" spans="1:3" ht="12.75">
      <c r="A134" s="152">
        <v>48.29</v>
      </c>
      <c r="B134" s="56">
        <v>48.29</v>
      </c>
      <c r="C134" s="40">
        <v>50</v>
      </c>
    </row>
    <row r="135" spans="1:3" ht="12.75">
      <c r="A135" s="152">
        <v>0.65</v>
      </c>
      <c r="B135" s="12">
        <v>0.65</v>
      </c>
      <c r="C135" s="180"/>
    </row>
    <row r="136" spans="1:3" ht="12.75">
      <c r="A136" s="158">
        <f>SUM(A132:A135)</f>
        <v>78.73</v>
      </c>
      <c r="B136" s="37">
        <f>SUM(B132:B135)</f>
        <v>78.73</v>
      </c>
      <c r="C136" s="183">
        <f>SUM(C132:C135)</f>
        <v>90</v>
      </c>
    </row>
    <row r="137" spans="1:3" ht="12.75">
      <c r="A137" s="151"/>
      <c r="B137" s="112"/>
      <c r="C137" s="178"/>
    </row>
    <row r="138" spans="1:3" ht="12.75">
      <c r="A138" s="152">
        <v>20.13</v>
      </c>
      <c r="B138" s="56">
        <v>20.67</v>
      </c>
      <c r="C138" s="40">
        <v>30</v>
      </c>
    </row>
    <row r="139" spans="1:3" ht="12.75">
      <c r="A139" s="152">
        <v>33.46</v>
      </c>
      <c r="B139" s="56">
        <v>33.46</v>
      </c>
      <c r="C139" s="180"/>
    </row>
    <row r="140" spans="1:3" ht="12.75">
      <c r="A140" s="158">
        <f>SUM(A138:A139)</f>
        <v>53.59</v>
      </c>
      <c r="B140" s="136">
        <f>SUM(B138:B139)</f>
        <v>54.13</v>
      </c>
      <c r="C140" s="52">
        <f>SUM(C138:C139)</f>
        <v>30</v>
      </c>
    </row>
    <row r="141" spans="1:3" ht="12.75">
      <c r="A141" s="151"/>
      <c r="B141" s="112"/>
      <c r="C141" s="178"/>
    </row>
    <row r="142" spans="1:3" ht="12.75">
      <c r="A142" s="152"/>
      <c r="B142" s="12"/>
      <c r="C142" s="180"/>
    </row>
    <row r="143" spans="1:3" ht="12.75">
      <c r="A143" s="152">
        <v>0.04</v>
      </c>
      <c r="B143" s="12">
        <v>0.04</v>
      </c>
      <c r="C143" s="180"/>
    </row>
    <row r="144" spans="1:3" ht="12.75">
      <c r="A144" s="152">
        <v>26.5</v>
      </c>
      <c r="B144" s="12">
        <v>26.5</v>
      </c>
      <c r="C144" s="40">
        <v>130</v>
      </c>
    </row>
    <row r="145" spans="1:3" ht="12.75">
      <c r="A145" s="158">
        <f>SUM(A142:A144)</f>
        <v>26.54</v>
      </c>
      <c r="B145" s="85">
        <f>SUM(B142:B144)</f>
        <v>26.54</v>
      </c>
      <c r="C145" s="111">
        <f>SUM(C142:C144)</f>
        <v>130</v>
      </c>
    </row>
    <row r="146" spans="1:3" ht="12.75">
      <c r="A146" s="151"/>
      <c r="B146" s="112"/>
      <c r="C146" s="178"/>
    </row>
    <row r="147" spans="1:3" ht="12.75">
      <c r="A147" s="152">
        <v>1.17</v>
      </c>
      <c r="B147" s="12">
        <v>1.17</v>
      </c>
      <c r="C147" s="180"/>
    </row>
    <row r="148" spans="1:3" ht="12.75">
      <c r="A148" s="152">
        <v>23.84</v>
      </c>
      <c r="B148" s="56">
        <v>23.84</v>
      </c>
      <c r="C148" s="180">
        <v>25</v>
      </c>
    </row>
    <row r="149" spans="1:3" ht="12.75">
      <c r="A149" s="152">
        <v>0.11</v>
      </c>
      <c r="B149" s="12">
        <v>0.11</v>
      </c>
      <c r="C149" s="180"/>
    </row>
    <row r="150" spans="1:3" ht="12.75">
      <c r="A150" s="152">
        <v>11.5</v>
      </c>
      <c r="B150" s="12">
        <v>11.5</v>
      </c>
      <c r="C150" s="180"/>
    </row>
    <row r="151" spans="1:3" ht="12.75">
      <c r="A151" s="152">
        <v>6.17</v>
      </c>
      <c r="B151" s="56">
        <v>6.17</v>
      </c>
      <c r="C151" s="180"/>
    </row>
    <row r="152" spans="1:3" ht="12.75">
      <c r="A152" s="152">
        <v>9.68</v>
      </c>
      <c r="B152" s="12">
        <v>9.69</v>
      </c>
      <c r="C152" s="180"/>
    </row>
    <row r="153" spans="1:3" ht="12.75">
      <c r="A153" s="152">
        <v>555.21</v>
      </c>
      <c r="B153" s="12">
        <v>555.21</v>
      </c>
      <c r="C153" s="180">
        <v>40</v>
      </c>
    </row>
    <row r="154" spans="1:3" ht="12.75">
      <c r="A154" s="158">
        <f>SUM(A147:A153)</f>
        <v>607.6800000000001</v>
      </c>
      <c r="B154" s="204">
        <f>SUM(B147:B153)</f>
        <v>607.69</v>
      </c>
      <c r="C154" s="205">
        <f>SUM(C147:C153)</f>
        <v>65</v>
      </c>
    </row>
    <row r="155" spans="1:3" ht="12.75">
      <c r="A155" s="114">
        <f>SUM(A159,A160,A161)</f>
        <v>263.25</v>
      </c>
      <c r="B155" s="200">
        <f>SUM(B159,B160,B161)</f>
        <v>338.27</v>
      </c>
      <c r="C155" s="200">
        <f>SUM(C159,C160,C161)</f>
        <v>460</v>
      </c>
    </row>
    <row r="156" ht="12.75">
      <c r="A156" s="82"/>
    </row>
    <row r="157" spans="1:2" ht="12.75">
      <c r="A157" s="47">
        <v>0.1</v>
      </c>
      <c r="B157">
        <v>0.1</v>
      </c>
    </row>
    <row r="158" spans="1:3" ht="12.75">
      <c r="A158" s="47">
        <v>9.88</v>
      </c>
      <c r="B158" s="46">
        <v>19.97</v>
      </c>
      <c r="C158" s="173">
        <v>20</v>
      </c>
    </row>
    <row r="159" spans="1:3" ht="12.75">
      <c r="A159" s="108">
        <f>SUM(A157:A158)</f>
        <v>9.98</v>
      </c>
      <c r="B159" s="3">
        <f>SUM(B157:B158)</f>
        <v>20.07</v>
      </c>
      <c r="C159" s="3">
        <f>SUM(C157:C158)</f>
        <v>20</v>
      </c>
    </row>
    <row r="160" spans="1:3" ht="12.75">
      <c r="A160" s="169">
        <v>189.76</v>
      </c>
      <c r="B160" s="202">
        <v>248.56</v>
      </c>
      <c r="C160" s="203">
        <v>360</v>
      </c>
    </row>
    <row r="161" spans="1:3" ht="12.75">
      <c r="A161" s="206">
        <v>63.51</v>
      </c>
      <c r="B161" s="207">
        <v>69.64</v>
      </c>
      <c r="C161" s="208">
        <v>80</v>
      </c>
    </row>
    <row r="162" spans="1:3" ht="12.75">
      <c r="A162" s="81"/>
      <c r="B162" s="112"/>
      <c r="C162" s="178"/>
    </row>
    <row r="163" spans="1:3" ht="12.75">
      <c r="A163" s="58">
        <v>0.95</v>
      </c>
      <c r="B163" s="12">
        <v>0.95</v>
      </c>
      <c r="C163" s="180">
        <v>1</v>
      </c>
    </row>
    <row r="164" spans="1:3" ht="12.75">
      <c r="A164" s="58">
        <v>2.87</v>
      </c>
      <c r="B164" s="12">
        <v>2.87</v>
      </c>
      <c r="C164" s="180">
        <v>3</v>
      </c>
    </row>
    <row r="165" spans="1:3" ht="12.75">
      <c r="A165" s="58">
        <v>1.01</v>
      </c>
      <c r="B165" s="12">
        <v>1.56</v>
      </c>
      <c r="C165" s="180">
        <v>2</v>
      </c>
    </row>
    <row r="166" spans="1:3" ht="12.75">
      <c r="A166" s="58">
        <v>0.41</v>
      </c>
      <c r="B166" s="12">
        <v>1.21</v>
      </c>
      <c r="C166" s="180">
        <v>2</v>
      </c>
    </row>
    <row r="167" spans="1:3" ht="12.75">
      <c r="A167" s="58">
        <v>2.76</v>
      </c>
      <c r="B167" s="12">
        <v>2.76</v>
      </c>
      <c r="C167" s="180">
        <v>3</v>
      </c>
    </row>
    <row r="168" spans="1:3" ht="12.75">
      <c r="A168" s="85">
        <f>SUM(A163:A167)</f>
        <v>8</v>
      </c>
      <c r="B168" s="37">
        <f>SUM(B163:B167)</f>
        <v>9.350000000000001</v>
      </c>
      <c r="C168" s="183">
        <f>SUM(C163:C167)</f>
        <v>11</v>
      </c>
    </row>
    <row r="169" spans="1:3" ht="12.75">
      <c r="A169" s="209">
        <v>0</v>
      </c>
      <c r="B169" s="190"/>
      <c r="C169" s="184"/>
    </row>
    <row r="170" spans="1:3" ht="12.75">
      <c r="A170" s="151"/>
      <c r="B170" s="112"/>
      <c r="C170" s="178"/>
    </row>
    <row r="171" spans="1:3" ht="12.75">
      <c r="A171" s="152">
        <v>0.93</v>
      </c>
      <c r="B171" s="12">
        <v>0.93</v>
      </c>
      <c r="C171" s="180"/>
    </row>
    <row r="172" spans="1:3" ht="12.75">
      <c r="A172" s="152">
        <v>0.33</v>
      </c>
      <c r="B172" s="12">
        <v>0.33</v>
      </c>
      <c r="C172" s="180"/>
    </row>
    <row r="173" spans="1:3" ht="12.75">
      <c r="A173" s="152"/>
      <c r="B173" s="12">
        <v>0.48</v>
      </c>
      <c r="C173" s="180"/>
    </row>
    <row r="174" spans="1:3" ht="12.75">
      <c r="A174" s="152">
        <v>2.58</v>
      </c>
      <c r="B174" s="12">
        <v>2.58</v>
      </c>
      <c r="C174" s="180"/>
    </row>
    <row r="175" spans="1:3" ht="12.75">
      <c r="A175" s="152">
        <v>8.37</v>
      </c>
      <c r="B175" s="12">
        <v>8.5</v>
      </c>
      <c r="C175" s="180">
        <v>20</v>
      </c>
    </row>
    <row r="176" spans="1:3" ht="12.75">
      <c r="A176" s="152">
        <v>4.73</v>
      </c>
      <c r="B176" s="12">
        <v>3.88</v>
      </c>
      <c r="C176" s="180"/>
    </row>
    <row r="177" spans="1:3" ht="12.75">
      <c r="A177" s="152">
        <v>4.74</v>
      </c>
      <c r="B177" s="12">
        <v>4.74</v>
      </c>
      <c r="C177" s="180">
        <v>10</v>
      </c>
    </row>
    <row r="178" spans="1:3" ht="12.75">
      <c r="A178" s="152">
        <v>1.43</v>
      </c>
      <c r="B178" s="12">
        <v>1.43</v>
      </c>
      <c r="C178" s="180"/>
    </row>
    <row r="179" spans="1:3" ht="12.75">
      <c r="A179" s="152">
        <v>0.8</v>
      </c>
      <c r="B179" s="12">
        <v>0.8</v>
      </c>
      <c r="C179" s="180"/>
    </row>
    <row r="180" spans="1:3" ht="12.75">
      <c r="A180" s="152">
        <v>2.66</v>
      </c>
      <c r="B180" s="12">
        <v>2.72</v>
      </c>
      <c r="C180" s="180"/>
    </row>
    <row r="181" spans="1:3" ht="12.75">
      <c r="A181" s="152">
        <v>0.16</v>
      </c>
      <c r="B181" s="12">
        <v>0.16</v>
      </c>
      <c r="C181" s="180"/>
    </row>
    <row r="182" spans="1:3" ht="12.75">
      <c r="A182" s="158">
        <f>SUM(A171:A181)</f>
        <v>26.73</v>
      </c>
      <c r="B182" s="37">
        <f>SUM(B171:B181)</f>
        <v>26.549999999999997</v>
      </c>
      <c r="C182" s="183">
        <f>SUM(C171:C181)</f>
        <v>30</v>
      </c>
    </row>
    <row r="183" spans="1:3" ht="12.75">
      <c r="A183" s="151"/>
      <c r="B183" s="112"/>
      <c r="C183" s="178"/>
    </row>
    <row r="184" spans="1:3" ht="12.75">
      <c r="A184" s="152">
        <v>307.2</v>
      </c>
      <c r="B184" s="12">
        <v>375.1</v>
      </c>
      <c r="C184" s="180">
        <v>425</v>
      </c>
    </row>
    <row r="185" spans="1:3" ht="12.75">
      <c r="A185" s="152">
        <v>69.11</v>
      </c>
      <c r="B185" s="12">
        <v>84.37</v>
      </c>
      <c r="C185" s="180">
        <v>100</v>
      </c>
    </row>
    <row r="186" spans="1:3" ht="12.75">
      <c r="A186" s="152">
        <v>23.92</v>
      </c>
      <c r="B186" s="12">
        <v>29.21</v>
      </c>
      <c r="C186" s="180">
        <v>35</v>
      </c>
    </row>
    <row r="187" spans="1:3" ht="12.75">
      <c r="A187" s="152">
        <v>1.16</v>
      </c>
      <c r="B187" s="12">
        <v>1.53</v>
      </c>
      <c r="C187" s="180"/>
    </row>
    <row r="188" spans="1:3" ht="12.75">
      <c r="A188" s="158">
        <f>SUM(A184:A187)</f>
        <v>401.39000000000004</v>
      </c>
      <c r="B188" s="37">
        <f>SUM(B184:B187)</f>
        <v>490.21</v>
      </c>
      <c r="C188" s="183">
        <f>SUM(C184:C187)</f>
        <v>560</v>
      </c>
    </row>
    <row r="189" spans="1:3" ht="12.75">
      <c r="A189" s="106"/>
      <c r="B189" s="80"/>
      <c r="C189" s="210"/>
    </row>
    <row r="190" spans="1:3" ht="12.75">
      <c r="A190" s="91"/>
      <c r="B190" s="22">
        <v>1.51</v>
      </c>
      <c r="C190" s="211"/>
    </row>
    <row r="191" spans="1:3" ht="12.75">
      <c r="A191" s="91"/>
      <c r="B191" s="22">
        <v>9.94</v>
      </c>
      <c r="C191" s="211"/>
    </row>
    <row r="192" spans="1:3" ht="12.75">
      <c r="A192" s="91"/>
      <c r="B192" s="22">
        <v>0.53</v>
      </c>
      <c r="C192" s="211"/>
    </row>
    <row r="193" spans="1:3" ht="12.75">
      <c r="A193" s="91"/>
      <c r="B193" s="22">
        <v>1.16</v>
      </c>
      <c r="C193" s="211"/>
    </row>
    <row r="194" spans="1:3" ht="12.75">
      <c r="A194" s="91"/>
      <c r="B194" s="22">
        <v>2.06</v>
      </c>
      <c r="C194" s="211"/>
    </row>
    <row r="195" spans="1:3" ht="12.75">
      <c r="A195" s="91"/>
      <c r="B195" s="22">
        <v>0.14</v>
      </c>
      <c r="C195" s="211"/>
    </row>
    <row r="196" spans="1:3" ht="12.75">
      <c r="A196" s="91"/>
      <c r="B196" s="22">
        <v>1.87</v>
      </c>
      <c r="C196" s="211"/>
    </row>
    <row r="197" spans="1:3" ht="12.75">
      <c r="A197" s="91"/>
      <c r="B197" s="22">
        <v>0.25</v>
      </c>
      <c r="C197" s="211"/>
    </row>
    <row r="198" spans="1:3" ht="12.75">
      <c r="A198" s="102"/>
      <c r="B198" s="66">
        <f>SUM(B190:B197)</f>
        <v>17.46</v>
      </c>
      <c r="C198" s="212"/>
    </row>
    <row r="199" ht="12.75">
      <c r="A199" s="194"/>
    </row>
    <row r="200" spans="1:2" ht="12.75">
      <c r="A200" s="47">
        <v>9.91</v>
      </c>
      <c r="B200">
        <v>9.91</v>
      </c>
    </row>
    <row r="201" spans="1:2" ht="12.75">
      <c r="A201" s="47">
        <v>0.16</v>
      </c>
      <c r="B201">
        <v>0.16</v>
      </c>
    </row>
    <row r="202" spans="1:2" ht="12.75">
      <c r="A202" s="47">
        <v>0.06</v>
      </c>
      <c r="B202">
        <v>0.06</v>
      </c>
    </row>
    <row r="203" spans="1:2" ht="12.75">
      <c r="A203" s="47">
        <v>3.88</v>
      </c>
      <c r="B203" s="46">
        <v>3.88</v>
      </c>
    </row>
    <row r="204" spans="1:2" ht="12.75">
      <c r="A204" s="47">
        <v>0.1</v>
      </c>
      <c r="B204">
        <v>0.1</v>
      </c>
    </row>
    <row r="205" spans="1:2" ht="12.75">
      <c r="A205" s="47">
        <v>3.84</v>
      </c>
      <c r="B205" s="46">
        <v>3.84</v>
      </c>
    </row>
    <row r="206" spans="1:2" ht="12.75">
      <c r="A206" s="47">
        <v>0.26</v>
      </c>
      <c r="B206">
        <v>0.26</v>
      </c>
    </row>
    <row r="207" spans="1:2" ht="12.75">
      <c r="A207" s="47">
        <v>1.16</v>
      </c>
      <c r="B207" s="46">
        <v>1.16</v>
      </c>
    </row>
    <row r="208" spans="1:2" ht="12.75">
      <c r="A208" s="111">
        <f>SUM(A200:A207)</f>
        <v>19.370000000000005</v>
      </c>
      <c r="B208" s="3">
        <f>SUM(B200:B207)</f>
        <v>19.370000000000005</v>
      </c>
    </row>
    <row r="209" ht="12.75">
      <c r="A209" s="82"/>
    </row>
    <row r="210" spans="1:3" ht="12.75">
      <c r="A210" s="47">
        <v>170.77</v>
      </c>
      <c r="B210" s="46">
        <v>219.94</v>
      </c>
      <c r="C210" s="173">
        <v>250</v>
      </c>
    </row>
    <row r="211" spans="1:3" ht="12.75">
      <c r="A211" s="47">
        <v>48.71</v>
      </c>
      <c r="B211" s="46">
        <v>60.4</v>
      </c>
      <c r="C211" s="173">
        <v>60</v>
      </c>
    </row>
    <row r="212" spans="1:3" ht="12.75">
      <c r="A212" s="47">
        <v>55.2</v>
      </c>
      <c r="B212" s="46">
        <v>70.01</v>
      </c>
      <c r="C212" s="173">
        <v>80</v>
      </c>
    </row>
    <row r="213" spans="1:3" ht="12.75">
      <c r="A213" s="47">
        <v>17.31</v>
      </c>
      <c r="B213" s="46">
        <v>22.45</v>
      </c>
      <c r="C213" s="173">
        <v>25</v>
      </c>
    </row>
    <row r="214" spans="1:3" ht="12.75">
      <c r="A214" s="47">
        <v>0.88</v>
      </c>
      <c r="B214" s="46">
        <v>1.23</v>
      </c>
      <c r="C214" s="173">
        <v>1.5</v>
      </c>
    </row>
    <row r="215" spans="1:3" ht="12.75">
      <c r="A215" s="47"/>
      <c r="C215" s="173">
        <v>1.5</v>
      </c>
    </row>
    <row r="216" spans="1:3" ht="12.75">
      <c r="A216" s="47">
        <v>9.32</v>
      </c>
      <c r="B216" s="46">
        <v>17.26</v>
      </c>
      <c r="C216" s="173">
        <v>15</v>
      </c>
    </row>
    <row r="217" spans="1:3" ht="12.75">
      <c r="A217" s="47"/>
      <c r="C217" s="173">
        <v>15</v>
      </c>
    </row>
    <row r="218" spans="1:3" ht="12.75">
      <c r="A218" s="47">
        <v>24.66</v>
      </c>
      <c r="B218" s="46">
        <v>27.98</v>
      </c>
      <c r="C218" s="173">
        <v>30</v>
      </c>
    </row>
    <row r="219" spans="1:3" ht="12.75">
      <c r="A219" s="47">
        <v>20.93</v>
      </c>
      <c r="B219" s="46">
        <v>20.93</v>
      </c>
      <c r="C219" s="173">
        <v>25</v>
      </c>
    </row>
    <row r="220" spans="1:3" ht="12.75">
      <c r="A220" s="47">
        <v>26.72</v>
      </c>
      <c r="B220" s="46">
        <v>71.4</v>
      </c>
      <c r="C220" s="173">
        <v>75</v>
      </c>
    </row>
    <row r="221" spans="1:3" ht="12.75">
      <c r="A221" s="47">
        <v>3.79</v>
      </c>
      <c r="B221" s="46">
        <v>4.72</v>
      </c>
      <c r="C221" s="173">
        <v>6</v>
      </c>
    </row>
    <row r="222" spans="1:3" ht="12.75">
      <c r="A222" s="47">
        <v>92.22</v>
      </c>
      <c r="B222" s="46">
        <v>99.24</v>
      </c>
      <c r="C222" s="173">
        <v>66</v>
      </c>
    </row>
    <row r="223" spans="1:3" ht="12.75">
      <c r="A223" s="47">
        <v>4.78</v>
      </c>
      <c r="B223" s="46">
        <v>4.82</v>
      </c>
      <c r="C223" s="173">
        <v>10</v>
      </c>
    </row>
    <row r="224" spans="1:3" ht="12.75">
      <c r="A224" s="47">
        <v>3.8</v>
      </c>
      <c r="B224" s="46">
        <v>3.8</v>
      </c>
      <c r="C224" s="173">
        <v>20</v>
      </c>
    </row>
    <row r="225" spans="1:3" ht="12.75">
      <c r="A225" s="47">
        <v>5.05</v>
      </c>
      <c r="B225" s="46">
        <v>6.54</v>
      </c>
      <c r="C225" s="173">
        <v>10</v>
      </c>
    </row>
    <row r="226" spans="1:3" ht="12.75">
      <c r="A226" s="47">
        <v>120.46</v>
      </c>
      <c r="B226" s="46">
        <v>137.51</v>
      </c>
      <c r="C226" s="173">
        <v>130</v>
      </c>
    </row>
    <row r="227" spans="1:3" ht="12.75">
      <c r="A227" s="47">
        <v>2.63</v>
      </c>
      <c r="B227" s="46">
        <v>2.63</v>
      </c>
      <c r="C227" s="173">
        <v>10</v>
      </c>
    </row>
    <row r="228" spans="1:3" ht="12.75">
      <c r="A228" s="47"/>
      <c r="B228" s="46">
        <v>5</v>
      </c>
      <c r="C228" s="173">
        <v>5</v>
      </c>
    </row>
    <row r="229" spans="1:3" ht="12.75">
      <c r="A229" s="47">
        <v>1.68</v>
      </c>
      <c r="B229" s="46">
        <v>2.11</v>
      </c>
      <c r="C229" s="173">
        <v>5</v>
      </c>
    </row>
    <row r="230" spans="1:3" ht="12.75">
      <c r="A230" s="47">
        <v>2.78</v>
      </c>
      <c r="B230" s="46">
        <v>4.04</v>
      </c>
      <c r="C230" s="173">
        <v>6</v>
      </c>
    </row>
    <row r="231" spans="1:2" ht="12.75">
      <c r="A231" s="47">
        <v>0.2</v>
      </c>
      <c r="B231" s="46">
        <v>0.2</v>
      </c>
    </row>
    <row r="232" spans="1:2" ht="12.75">
      <c r="A232" s="47">
        <v>25.31</v>
      </c>
      <c r="B232" s="46">
        <v>30.38</v>
      </c>
    </row>
    <row r="233" spans="1:2" ht="12.75">
      <c r="A233" s="47"/>
      <c r="B233" s="46">
        <v>0.5</v>
      </c>
    </row>
    <row r="234" spans="1:2" ht="12.75">
      <c r="A234" s="47">
        <v>1.56</v>
      </c>
      <c r="B234" s="46">
        <v>1.56</v>
      </c>
    </row>
    <row r="235" spans="1:2" ht="12.75">
      <c r="A235" s="47">
        <v>0.5</v>
      </c>
      <c r="B235" s="46">
        <v>0.5</v>
      </c>
    </row>
    <row r="236" spans="1:2" ht="12.75">
      <c r="A236" s="47">
        <v>0.32</v>
      </c>
      <c r="B236" s="46">
        <v>0.32</v>
      </c>
    </row>
    <row r="237" spans="1:2" ht="12.75">
      <c r="A237" s="47">
        <v>1.4</v>
      </c>
      <c r="B237" s="46">
        <v>1.6</v>
      </c>
    </row>
    <row r="238" spans="1:2" ht="12.75">
      <c r="A238" s="213"/>
      <c r="B238" s="173">
        <v>1.24</v>
      </c>
    </row>
    <row r="239" spans="1:3" ht="12.75">
      <c r="A239" s="111">
        <f>SUM(A210:A237)</f>
        <v>640.9799999999999</v>
      </c>
      <c r="B239" s="174">
        <f>SUM(B210:B238)</f>
        <v>818.3100000000001</v>
      </c>
      <c r="C239" s="174">
        <f>SUM(C210:C238)</f>
        <v>846</v>
      </c>
    </row>
    <row r="240" spans="1:3" ht="12.75">
      <c r="A240" s="151"/>
      <c r="B240" s="112"/>
      <c r="C240" s="178"/>
    </row>
    <row r="241" spans="1:3" ht="12.75">
      <c r="A241" s="152"/>
      <c r="B241" s="12"/>
      <c r="C241" s="180">
        <v>370</v>
      </c>
    </row>
    <row r="242" spans="1:3" ht="12.75">
      <c r="A242" s="152">
        <v>32.79</v>
      </c>
      <c r="B242" s="12">
        <v>43.81</v>
      </c>
      <c r="C242" s="180">
        <v>50</v>
      </c>
    </row>
    <row r="243" spans="1:3" ht="12.75">
      <c r="A243" s="158">
        <f>SUM(A241:A242)</f>
        <v>32.79</v>
      </c>
      <c r="B243" s="37">
        <f>SUM(B241:B242)</f>
        <v>43.81</v>
      </c>
      <c r="C243" s="183">
        <f>SUM(C241:C242)</f>
        <v>420</v>
      </c>
    </row>
    <row r="244" ht="12.75">
      <c r="A244" s="114">
        <v>385</v>
      </c>
    </row>
    <row r="245" ht="12.75">
      <c r="A245" s="82"/>
    </row>
    <row r="246" ht="12.75">
      <c r="A246" s="47">
        <v>76.77</v>
      </c>
    </row>
    <row r="247" ht="12.75">
      <c r="A247" s="47"/>
    </row>
    <row r="248" ht="12.75">
      <c r="A248" s="111">
        <f>SUM(A246:A247)</f>
        <v>76.77</v>
      </c>
    </row>
    <row r="249" ht="12.75">
      <c r="A249" s="115"/>
    </row>
    <row r="250" ht="12.75">
      <c r="A250" s="40">
        <v>2.01</v>
      </c>
    </row>
    <row r="251" ht="12.75">
      <c r="A251" s="40">
        <v>60.68</v>
      </c>
    </row>
    <row r="252" ht="12.75">
      <c r="A252" s="111">
        <f>SUM(A250:A251)</f>
        <v>62.69</v>
      </c>
    </row>
    <row r="253" ht="12.75">
      <c r="A253" s="55"/>
    </row>
    <row r="254" ht="12.75">
      <c r="A254" s="118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2012-01-27T07:34:10Z</cp:lastPrinted>
  <dcterms:created xsi:type="dcterms:W3CDTF">2002-08-22T11:24:17Z</dcterms:created>
  <dcterms:modified xsi:type="dcterms:W3CDTF">2012-01-27T12:30:09Z</dcterms:modified>
  <cp:category/>
  <cp:version/>
  <cp:contentType/>
  <cp:contentStatus/>
</cp:coreProperties>
</file>