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120" windowWidth="17265" windowHeight="9720" tabRatio="1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'List1'!$A$1:$F$688</definedName>
  </definedNames>
  <calcPr fullCalcOnLoad="1"/>
</workbook>
</file>

<file path=xl/sharedStrings.xml><?xml version="1.0" encoding="utf-8"?>
<sst xmlns="http://schemas.openxmlformats.org/spreadsheetml/2006/main" count="725" uniqueCount="360">
  <si>
    <t>Daň z příjmů fyz. osob ze záv.činnosti</t>
  </si>
  <si>
    <t>DRUH PŘÍJMU</t>
  </si>
  <si>
    <t>Daň z příjmů právnických osob</t>
  </si>
  <si>
    <t>Daň z příjmů právnických osob za obce</t>
  </si>
  <si>
    <t>Daň z přidané hodnoty</t>
  </si>
  <si>
    <t>Správní poplatky</t>
  </si>
  <si>
    <t>Poplatky za vypouštění škodlivin do ovzd.</t>
  </si>
  <si>
    <t>Odvody za odnětí zem. Půdy</t>
  </si>
  <si>
    <t>Poplatek za komunální odpad</t>
  </si>
  <si>
    <t>Poplatek ze psů</t>
  </si>
  <si>
    <t>Bytové poplatky</t>
  </si>
  <si>
    <t>Poplatek za užívání veřejného prostranství</t>
  </si>
  <si>
    <t>Poplatek ze vstupného</t>
  </si>
  <si>
    <t>Poplatek z ubytovacích kapacity</t>
  </si>
  <si>
    <t>Daň z nemovitosti</t>
  </si>
  <si>
    <t>Převody z vl. fondů hosp. činn.</t>
  </si>
  <si>
    <t>Odvádění a čiš. odp vod (stočné)</t>
  </si>
  <si>
    <t>OdPa</t>
  </si>
  <si>
    <t>Knihovna - přísp na internet</t>
  </si>
  <si>
    <t>Činnost místní správy</t>
  </si>
  <si>
    <t>Úvěr</t>
  </si>
  <si>
    <t>Úvěr ze stavebního spoření</t>
  </si>
  <si>
    <t>Půjčka od obyvatel</t>
  </si>
  <si>
    <t>půjčka ze SFŽP</t>
  </si>
  <si>
    <t>Splátky úvěrů</t>
  </si>
  <si>
    <t>CELKEM</t>
  </si>
  <si>
    <t>Daň z příjmů fyz. osob ze sam. výděl. činn.</t>
  </si>
  <si>
    <t>Daň z příjmů fyz. osob z kapitál. výnosů</t>
  </si>
  <si>
    <t>ŠJ-MŠ,ŠJ-ZŠ</t>
  </si>
  <si>
    <t>Splátky půjček od obyvatelstva - FRB</t>
  </si>
  <si>
    <t>Ost. neinv. přij. dot.ze st.rozp.(přísp. UP)</t>
  </si>
  <si>
    <t>Neinv. přij.dot. do obcí (školství)</t>
  </si>
  <si>
    <t>Neinv. přij.dot. ze st. rozp.(školství,st.sp.)</t>
  </si>
  <si>
    <t>Příj. z vydobyv. prostoru a ner.(lom)</t>
  </si>
  <si>
    <t>OdPo</t>
  </si>
  <si>
    <t>Pol</t>
  </si>
  <si>
    <t>DRUH VÝDAJŮ</t>
  </si>
  <si>
    <t>Provoz veřejné silniční dopravy</t>
  </si>
  <si>
    <t>Školství (ZŠ, MŠ, ŠJ, družina)</t>
  </si>
  <si>
    <t>Předškolní zařízení (MŠ)</t>
  </si>
  <si>
    <t>Školní družina</t>
  </si>
  <si>
    <t>Zájmová činnost v kultuře (kulturní dům)</t>
  </si>
  <si>
    <t>Tělovýchovná činnost</t>
  </si>
  <si>
    <t>Splátky úvěru (st.spoř,ostatních úvěrů)</t>
  </si>
  <si>
    <t>********</t>
  </si>
  <si>
    <t>č.ř.</t>
  </si>
  <si>
    <t>Daňové příjmy celkem</t>
  </si>
  <si>
    <t>Stavební spoření (termínový vklad)</t>
  </si>
  <si>
    <t>Využití volného času dětí a mládeže(dar)</t>
  </si>
  <si>
    <t>dary na povodně</t>
  </si>
  <si>
    <t>**</t>
  </si>
  <si>
    <t>****</t>
  </si>
  <si>
    <t>*****</t>
  </si>
  <si>
    <t>***</t>
  </si>
  <si>
    <t>Neinv. Přij. dotace od reg. orgánů(počítač)</t>
  </si>
  <si>
    <t>příjem z pronámu pozemku Colas a.s.</t>
  </si>
  <si>
    <t>ostatní osobní výdaje</t>
  </si>
  <si>
    <t>Drobný hmotný majetek</t>
  </si>
  <si>
    <t>Nákup materiálu</t>
  </si>
  <si>
    <t>Elektrická energie</t>
  </si>
  <si>
    <t>Pevná paliva</t>
  </si>
  <si>
    <t>Služby peněžních ústavů</t>
  </si>
  <si>
    <t>Opravy a udržování</t>
  </si>
  <si>
    <t>Platy zaměstnanců</t>
  </si>
  <si>
    <t>Ostatní osobní výdaje</t>
  </si>
  <si>
    <t>Povinné pojistné na soc. zabezpečení</t>
  </si>
  <si>
    <t>Povinné pojistné na zdrav. Pojištění</t>
  </si>
  <si>
    <t>Ostatní povinné pojistné</t>
  </si>
  <si>
    <t>Ochranné pomůcky</t>
  </si>
  <si>
    <t>Knihy, učební pomůcky a tisk</t>
  </si>
  <si>
    <t>Nákup materiálu j.n.</t>
  </si>
  <si>
    <t>Služby pošt</t>
  </si>
  <si>
    <t>Služby telekomunikací a radiokomunikací</t>
  </si>
  <si>
    <t>Služby školení a vzdělávání</t>
  </si>
  <si>
    <t>programove vybavení</t>
  </si>
  <si>
    <t>Cestovné</t>
  </si>
  <si>
    <t>Pohoštění a dary</t>
  </si>
  <si>
    <t>Konzult.,poradenské a právní služby</t>
  </si>
  <si>
    <t>Poskytnuté zálohy vlastní pokladně</t>
  </si>
  <si>
    <t>Neinv. přij.dot. od krajů</t>
  </si>
  <si>
    <t>Pitná voda</t>
  </si>
  <si>
    <t>Rozhlas - příjmy z poskyt. služeb</t>
  </si>
  <si>
    <t xml:space="preserve"> příjmy z pronájmu kulturního domu</t>
  </si>
  <si>
    <t>příjmy z poskytování služeb lékařských ordinací</t>
  </si>
  <si>
    <t>příjmy z pronájmu lékařskýdh ordinací</t>
  </si>
  <si>
    <t>ostatní výdaje na zemědělstí a lesní hospodářství</t>
  </si>
  <si>
    <t xml:space="preserve">Převody z ost. vl. fondů nemaj. char. </t>
  </si>
  <si>
    <t xml:space="preserve">ostatní nedaňové příjmy </t>
  </si>
  <si>
    <t xml:space="preserve">Úvěr </t>
  </si>
  <si>
    <t>Vypořádání minulých let</t>
  </si>
  <si>
    <t>krátkodobě přijaté půjčky</t>
  </si>
  <si>
    <t>Rozpočtové výdaje údaje jsou v tisících Kč</t>
  </si>
  <si>
    <t>PŘÍJMY - v tisících Kč</t>
  </si>
  <si>
    <t>FINANCOVÁNÍ - třída 8 údaje jsou v tisících</t>
  </si>
  <si>
    <t>Základní školy - odvody příspěvkových organizací</t>
  </si>
  <si>
    <t>Výstavba a údržba místních inženýrských sítí (Radenice na plynovod)</t>
  </si>
  <si>
    <t>******</t>
  </si>
  <si>
    <t>************</t>
  </si>
  <si>
    <t>*******</t>
  </si>
  <si>
    <t>Školní stravování při MŠ A ZŠ - služby peněžních ústavú</t>
  </si>
  <si>
    <t>Kulturní památky (kostely) - nákup ostatních služeb</t>
  </si>
  <si>
    <t>*********</t>
  </si>
  <si>
    <t>Odpady celkem (nebezpečné,komunální a ostatní)</t>
  </si>
  <si>
    <t>Sběr a svoz komunálních odpadů - nákup ostatních služeb</t>
  </si>
  <si>
    <t>Sběr a svoz ostatních odpadů</t>
  </si>
  <si>
    <t>Příspěvek na individuální dopravu - sociální dávky</t>
  </si>
  <si>
    <t>**********</t>
  </si>
  <si>
    <t>Volby do Evropského parlamentu</t>
  </si>
  <si>
    <t>nákup ostatních služeb</t>
  </si>
  <si>
    <t>opravy a udržování</t>
  </si>
  <si>
    <t>Drobný hmotný dlouhodobý majetek</t>
  </si>
  <si>
    <t>Nákup ostatních služeb</t>
  </si>
  <si>
    <t>Účastnický poplatek na konference</t>
  </si>
  <si>
    <t>Ostatní neinv. dotace neziskových a podobných organizací</t>
  </si>
  <si>
    <t>Neinvestiční dotace obcím</t>
  </si>
  <si>
    <t>Ostatní neinv. dotace vdeř. rozo. územní úro</t>
  </si>
  <si>
    <t>Celkem</t>
  </si>
  <si>
    <t>**************************</t>
  </si>
  <si>
    <t>Převody vlastním fondům v rozpočtech úzenní úrovně - převody lastním rozp. Účtům</t>
  </si>
  <si>
    <t>Ostatní činnosti - rezerva</t>
  </si>
  <si>
    <t>výsledek</t>
  </si>
  <si>
    <t xml:space="preserve">uhrazené splátky krátkodobě přijatých půjček </t>
  </si>
  <si>
    <t>Prosrředky na bankovních účtech</t>
  </si>
  <si>
    <t>Ostatní zájmová činnost a rekreace</t>
  </si>
  <si>
    <t xml:space="preserve"> - příjmy z poskytování stužeb a výrobků(ubytovna)</t>
  </si>
  <si>
    <t xml:space="preserve"> - příjmy z pronájmu ost. nemovit.ubytovna </t>
  </si>
  <si>
    <t xml:space="preserve"> - celkem</t>
  </si>
  <si>
    <t>Bytové hospodářství</t>
  </si>
  <si>
    <t xml:space="preserve"> - poskytování služeb</t>
  </si>
  <si>
    <t xml:space="preserve"> - pronájmy pozemků</t>
  </si>
  <si>
    <t xml:space="preserve"> - příjmy z pronájmu byty</t>
  </si>
  <si>
    <t xml:space="preserve"> - celkém</t>
  </si>
  <si>
    <t>Nebytové prostory</t>
  </si>
  <si>
    <t xml:space="preserve"> - poskytování služeb a výrobků</t>
  </si>
  <si>
    <t xml:space="preserve"> - příjmy z pronájmu nebytových prostor</t>
  </si>
  <si>
    <t>Pohřebnictví</t>
  </si>
  <si>
    <t>Komunální služby a územní rozvoj</t>
  </si>
  <si>
    <t xml:space="preserve"> - poskytvání služeb a výrobků</t>
  </si>
  <si>
    <t xml:space="preserve"> - nekapitálové příspěvky a náhrady</t>
  </si>
  <si>
    <t xml:space="preserve"> - služby</t>
  </si>
  <si>
    <t xml:space="preserve"> - úroky z bank účtů</t>
  </si>
  <si>
    <t>Obecné příjmy z finančních operací</t>
  </si>
  <si>
    <t xml:space="preserve"> - nekapitálové příspěvky a náhtrady</t>
  </si>
  <si>
    <t xml:space="preserve"> - nákup materiálu</t>
  </si>
  <si>
    <t>Lesní hospodářství</t>
  </si>
  <si>
    <t xml:space="preserve"> - pohonné hmoty a maziva</t>
  </si>
  <si>
    <t xml:space="preserve"> - ostatní osobní výdaje</t>
  </si>
  <si>
    <t xml:space="preserve"> - služby peněžních ústavů</t>
  </si>
  <si>
    <t>Silnice</t>
  </si>
  <si>
    <t xml:space="preserve"> - konzultační</t>
  </si>
  <si>
    <t xml:space="preserve"> - nákup ostatních služeb(oprava komunikací, zim. údržba)</t>
  </si>
  <si>
    <t xml:space="preserve"> - opravy a udržování</t>
  </si>
  <si>
    <t xml:space="preserve"> - pozemky</t>
  </si>
  <si>
    <t xml:space="preserve"> - drobný hmotný dlouhodobý majetek</t>
  </si>
  <si>
    <t>Ostatní záležitosti pozemních komunikací</t>
  </si>
  <si>
    <t xml:space="preserve"> - budovy (čekárna Dolní Bory)</t>
  </si>
  <si>
    <t xml:space="preserve"> -celkem</t>
  </si>
  <si>
    <t>Odvádění a čištění odpadních vod</t>
  </si>
  <si>
    <t xml:space="preserve"> - povinné poj. na soc. zabezpečení</t>
  </si>
  <si>
    <t xml:space="preserve"> - ostatní povinné pojistné</t>
  </si>
  <si>
    <t xml:space="preserve"> - nákup materiálu j.n.</t>
  </si>
  <si>
    <t xml:space="preserve"> - úroky vlastní</t>
  </si>
  <si>
    <t xml:space="preserve"> - elektrická energie</t>
  </si>
  <si>
    <t xml:space="preserve"> - nákup ostatních služeb</t>
  </si>
  <si>
    <t xml:space="preserve"> - poskytnuté neinvestiční příspěvky a náhr.</t>
  </si>
  <si>
    <t xml:space="preserve"> - budovy</t>
  </si>
  <si>
    <t xml:space="preserve"> - služby pošt </t>
  </si>
  <si>
    <t xml:space="preserve"> - pohoštění</t>
  </si>
  <si>
    <t xml:space="preserve"> - neinvestiční příspěvky zřízeným PO</t>
  </si>
  <si>
    <t xml:space="preserve"> - budovy (rekonstrukce a přístavba ZŠ)</t>
  </si>
  <si>
    <t>Činnosti knihovnické</t>
  </si>
  <si>
    <t xml:space="preserve"> - služby telekomunikací a radiokomunikací</t>
  </si>
  <si>
    <t xml:space="preserve"> - ostatní neinvestiční dotace</t>
  </si>
  <si>
    <t>Kronika</t>
  </si>
  <si>
    <t xml:space="preserve"> - nákup ostetních služeb</t>
  </si>
  <si>
    <t>Rozhlas televize</t>
  </si>
  <si>
    <t xml:space="preserve"> - drobný hmotný dlouhodobý majetek(videokazeta o obci)</t>
  </si>
  <si>
    <t>Ostatní záležitosti kultury</t>
  </si>
  <si>
    <t xml:space="preserve"> - nákup mat.(odznaky, publikace o obci, pohlednice)</t>
  </si>
  <si>
    <t xml:space="preserve"> - věcné dary(SPOZ)</t>
  </si>
  <si>
    <t xml:space="preserve"> - dary obyvatelstvu</t>
  </si>
  <si>
    <t>Ostatní zájmová čínnost a rekreace</t>
  </si>
  <si>
    <t xml:space="preserve"> - drobný hmotný dlouhobobý majetek(tur. ubytovna)</t>
  </si>
  <si>
    <t xml:space="preserve"> - plyn </t>
  </si>
  <si>
    <t xml:space="preserve"> - opravy a udržováníé</t>
  </si>
  <si>
    <t>Nebytové hospodářství</t>
  </si>
  <si>
    <t xml:space="preserve"> - neinvestiční půjčky obyvatelstvu (FRB)</t>
  </si>
  <si>
    <t>Ostatní progran rozvoje bydlení</t>
  </si>
  <si>
    <t xml:space="preserve"> - investiční půjčky obyvatelstvu (FRB)</t>
  </si>
  <si>
    <t xml:space="preserve"> - celkem (FRB)</t>
  </si>
  <si>
    <t>Veřejné osvětlení</t>
  </si>
  <si>
    <t xml:space="preserve"> - nákup ostatních služeb </t>
  </si>
  <si>
    <t xml:space="preserve"> - ostatní nákup dlouhodobého nehmotného majetku</t>
  </si>
  <si>
    <t>Územní plánování</t>
  </si>
  <si>
    <t xml:space="preserve"> - služby pošt</t>
  </si>
  <si>
    <t>Sběr a svoz nebezpečných odpadů</t>
  </si>
  <si>
    <t>Péče o vzhled obcí a veřejnou zeleň</t>
  </si>
  <si>
    <t xml:space="preserve"> - ostatní platby za provedenou práci jinde</t>
  </si>
  <si>
    <t>Požární ochrana</t>
  </si>
  <si>
    <t xml:space="preserve"> - ostatní povinné pojistné placené zaměstn</t>
  </si>
  <si>
    <t xml:space="preserve"> - služby školení a vzdělávání</t>
  </si>
  <si>
    <t xml:space="preserve"> - cestovné</t>
  </si>
  <si>
    <t xml:space="preserve"> - odměny členům zastupitelstva</t>
  </si>
  <si>
    <t>Zastupitelstva obcí</t>
  </si>
  <si>
    <t xml:space="preserve"> - povinné poj. na soc. zab. a přísp. na st. pol</t>
  </si>
  <si>
    <t xml:space="preserve"> - povinné poj. na veřejné zdravotní pojištění</t>
  </si>
  <si>
    <t xml:space="preserve"> - ostatní povonné pojistné hrazené zaměstnavatelem</t>
  </si>
  <si>
    <t xml:space="preserve"> - ostatní poltby za provedenou práci jinde </t>
  </si>
  <si>
    <t xml:space="preserve"> - ostatní povonné pojistné plscené zaměstnavatelem</t>
  </si>
  <si>
    <t>Obecné příjmy a výdaje z finančních operací</t>
  </si>
  <si>
    <t>Ostatní finanční operace</t>
  </si>
  <si>
    <t xml:space="preserve"> - platby daní a poplatků</t>
  </si>
  <si>
    <t xml:space="preserve"> - vratky transf. poskyt. v min. rozp. odb. ve</t>
  </si>
  <si>
    <t>Finanční vypořádání minulých let</t>
  </si>
  <si>
    <t xml:space="preserve"> - výdaje finan. vypoř. min. let mezi kraje</t>
  </si>
  <si>
    <t xml:space="preserve"> - budovy (projekt byty nad obecním úřadem)</t>
  </si>
  <si>
    <t>Přísp. na provoz družiny</t>
  </si>
  <si>
    <t xml:space="preserve"> - prodej krátk. a drobného dloho</t>
  </si>
  <si>
    <t>ostatní osobní náklady</t>
  </si>
  <si>
    <t>za 9/2004</t>
  </si>
  <si>
    <t xml:space="preserve"> - příjmy z pronájmu movitých věcí</t>
  </si>
  <si>
    <t xml:space="preserve"> - neidentifikované příjmy</t>
  </si>
  <si>
    <t>Školní stravování při MŠ A ZŠ - nákup dlouhodobého hmotného majetku</t>
  </si>
  <si>
    <t>Platby daní a poplalků</t>
  </si>
  <si>
    <t>předpoklad</t>
  </si>
  <si>
    <t xml:space="preserve">Požární ochrana - příjmy z prodeje </t>
  </si>
  <si>
    <t>Ostatní záležitosti sdělovacích prostředků - služby pošt (2005 - kabelová televize)</t>
  </si>
  <si>
    <t>Volby do zastupitelstev územních samosprávných celků</t>
  </si>
  <si>
    <t>- celkem</t>
  </si>
  <si>
    <t xml:space="preserve"> - přijaté nekapitálové příspěvky a náklady</t>
  </si>
  <si>
    <t xml:space="preserve"> - příjmy z prodeje majetkových podílů</t>
  </si>
  <si>
    <t xml:space="preserve"> - příjmy z prodeje pozemků</t>
  </si>
  <si>
    <t xml:space="preserve"> - přijaté pojistné náhrady</t>
  </si>
  <si>
    <t>Základní školy (ZŠ)</t>
  </si>
  <si>
    <t>Střední odborné školy</t>
  </si>
  <si>
    <t xml:space="preserve"> - neinvestiční příspěvek ostatním příspěvk.</t>
  </si>
  <si>
    <t xml:space="preserve"> - knihy</t>
  </si>
  <si>
    <t>Zachování a obnova kulturních památek</t>
  </si>
  <si>
    <t>*</t>
  </si>
  <si>
    <t>výstavba a údržba místních inženýrských sítí</t>
  </si>
  <si>
    <t xml:space="preserve"> - opravy a udržování </t>
  </si>
  <si>
    <t xml:space="preserve"> - inv. dotace nefinančním podnik subjektům</t>
  </si>
  <si>
    <t xml:space="preserve"> - účastnické poplatky na konference</t>
  </si>
  <si>
    <t xml:space="preserve">Územní rozvoj </t>
  </si>
  <si>
    <t xml:space="preserve"> - ostatní neinv. dotace veř. rozp. územní </t>
  </si>
  <si>
    <t>Potraviny</t>
  </si>
  <si>
    <t>Pohonné hmoty a maziva</t>
  </si>
  <si>
    <t>Nájemné</t>
  </si>
  <si>
    <t>Věcné dary</t>
  </si>
  <si>
    <t>Akt.dl.operace říz.likv.</t>
  </si>
  <si>
    <t>Poplatek z výherních hracích přístrojů</t>
  </si>
  <si>
    <t>Základní školy - přijaté pojistné náhrady</t>
  </si>
  <si>
    <t>Požární ochrana - přijaté nekapitálové příspěvky a náhrady</t>
  </si>
  <si>
    <t xml:space="preserve"> - příjmy z prodeje</t>
  </si>
  <si>
    <t xml:space="preserve"> - uhrady sankcí jiným rozpočtům</t>
  </si>
  <si>
    <t xml:space="preserve"> Mezinárodní spolupráce ve vzdělávání</t>
  </si>
  <si>
    <t>Ostatní záležitosti vzdělávání</t>
  </si>
  <si>
    <t xml:space="preserve"> - věcné dary</t>
  </si>
  <si>
    <t xml:space="preserve"> - neinvestiční dotace ops</t>
  </si>
  <si>
    <t xml:space="preserve"> - neinv dotace OS</t>
  </si>
  <si>
    <t>Kultura (KD,SPOZ, knihovna, kostel, rozhlas, divadlo) - celkem</t>
  </si>
  <si>
    <t>Divadelní činnost - ostatní osobní výdaje</t>
  </si>
  <si>
    <t xml:space="preserve"> - služby poš</t>
  </si>
  <si>
    <t xml:space="preserve"> - stužby peněžních ústavu</t>
  </si>
  <si>
    <t xml:space="preserve"> -pozemky</t>
  </si>
  <si>
    <t>Předškolní zařízení (MŠ) - celkem</t>
  </si>
  <si>
    <t>investiční přijaté dotace od krajů ( čekárna Dolní Bory, r. 2007 projekt kanalizaca)</t>
  </si>
  <si>
    <t xml:space="preserve"> - budovy ( r. 2007 projekt kanalizace)</t>
  </si>
  <si>
    <t xml:space="preserve"> - ostatní neinv. dotace nezisk. a podob. org.</t>
  </si>
  <si>
    <t xml:space="preserve"> - drobný hmotný majetek (kontejnery)</t>
  </si>
  <si>
    <t>Volby do Parlamentu ČR</t>
  </si>
  <si>
    <t>Odvádění a čiš. odp vod (pojistné)</t>
  </si>
  <si>
    <t>Ostatní rozvoj bydlení - příjmy z úrokú</t>
  </si>
  <si>
    <t xml:space="preserve"> - opravy a udržování (chodník DB)</t>
  </si>
  <si>
    <t xml:space="preserve"> - programové vybavení</t>
  </si>
  <si>
    <t>Činnosti muzeí a galerií</t>
  </si>
  <si>
    <t xml:space="preserve">Neinv. dotace  </t>
  </si>
  <si>
    <t xml:space="preserve">Invest. přijaté dotace </t>
  </si>
  <si>
    <t xml:space="preserve"> - prodeje majetkových podílů</t>
  </si>
  <si>
    <t>odvod z výtěžku provozování loterií</t>
  </si>
  <si>
    <t>ostatní záležitosti vzdělávání</t>
  </si>
  <si>
    <t xml:space="preserve"> - ostatní příjmy z vlastní činnosti</t>
  </si>
  <si>
    <t>Sběr a svoz nebezpečných odpadů(posk. služeb)</t>
  </si>
  <si>
    <t>Péče o vzhled a obcí a veřejnou zeleň</t>
  </si>
  <si>
    <t xml:space="preserve"> - platy zaměstnanců v pracovním poměru</t>
  </si>
  <si>
    <t xml:space="preserve"> - povinné poj. na soc. a přísp. na st. Pol</t>
  </si>
  <si>
    <t xml:space="preserve"> - povinné pojistné na úrazové pojištění</t>
  </si>
  <si>
    <t xml:space="preserve"> - poskytnuté zálohy vlastní pokladně</t>
  </si>
  <si>
    <t xml:space="preserve"> - ostatní poskytované zálohy a jistiny</t>
  </si>
  <si>
    <t xml:space="preserve"> - neinvestiční příspěvky ostatním PO</t>
  </si>
  <si>
    <t xml:space="preserve"> - budovy, haly </t>
  </si>
  <si>
    <t xml:space="preserve"> - nájemné</t>
  </si>
  <si>
    <t xml:space="preserve"> - ostatní výdaje z finanč. vypořádání minu</t>
  </si>
  <si>
    <t xml:space="preserve"> - knihy, učební pomůcky a tisk</t>
  </si>
  <si>
    <t>Ostatní činnost k ochraně ovzduší</t>
  </si>
  <si>
    <t xml:space="preserve"> - ostatní platy</t>
  </si>
  <si>
    <t>Osobní asist., peč. služba a podpora samot. bydlení</t>
  </si>
  <si>
    <t xml:space="preserve"> - neinvestiční transfery občanským sdružením</t>
  </si>
  <si>
    <t xml:space="preserve">Budovy, haly a stavby </t>
  </si>
  <si>
    <t xml:space="preserve"> - budovy </t>
  </si>
  <si>
    <t>investiční přijaté transfery od obcí</t>
  </si>
  <si>
    <t>Plyn</t>
  </si>
  <si>
    <t xml:space="preserve"> - budovy haly</t>
  </si>
  <si>
    <t>vodní díla ( Horník)</t>
  </si>
  <si>
    <r>
      <t xml:space="preserve"> - </t>
    </r>
    <r>
      <rPr>
        <sz val="10"/>
        <rFont val="Arial"/>
        <family val="2"/>
      </rPr>
      <t>platy zaměstnanců v pracovním poměru</t>
    </r>
  </si>
  <si>
    <t xml:space="preserve"> - povinné poj. na soc. zab. a přísp. na st. Pol</t>
  </si>
  <si>
    <t xml:space="preserve"> - neinvestiční transfery obyvatelstvu</t>
  </si>
  <si>
    <t>lesní hospodářství (poskytnutí služeb a výrobků)</t>
  </si>
  <si>
    <t>Odvádění a čiš. odp vod (nekapitálové příspěvky a náhrady)</t>
  </si>
  <si>
    <t>činnosti muzeí a galerií (poskytování služeb a výrobků)</t>
  </si>
  <si>
    <t>Ostatní záležitosti sdělovacích prostředků</t>
  </si>
  <si>
    <t>Zálež. kultury ()</t>
  </si>
  <si>
    <t>Ostatní tělovýchovná činnost(příjmy y pronájmu)</t>
  </si>
  <si>
    <t xml:space="preserve"> - ostatní přijaté vratky transferů</t>
  </si>
  <si>
    <t>Sběr a svoz ostatních odpadů(přijaté nekapitálové příspěvky a náhrady)</t>
  </si>
  <si>
    <t>Využití a zneškodňování komun. Odpadů</t>
  </si>
  <si>
    <t xml:space="preserve"> - příjmy z poskytování stužeb a výrobků</t>
  </si>
  <si>
    <t xml:space="preserve"> - povinné poj. na veřejné soc. zab. a přísp. na st. pol. zaměstnan</t>
  </si>
  <si>
    <t xml:space="preserve"> - platy daní a poplatků státnímu rozpočtu</t>
  </si>
  <si>
    <t xml:space="preserve"> - ostatní neinvestiční výdaje j.n.</t>
  </si>
  <si>
    <t xml:space="preserve"> - nákup ostatzních služeb </t>
  </si>
  <si>
    <t xml:space="preserve"> - knihy učební pomůcky tisk</t>
  </si>
  <si>
    <t>Činost registrovaných církví a nábožen. spol.</t>
  </si>
  <si>
    <t xml:space="preserve"> - investiční transfer církvím a náboženským společnostem</t>
  </si>
  <si>
    <t xml:space="preserve"> - věcné dary </t>
  </si>
  <si>
    <t>Sportovní zařízení v majetku obce</t>
  </si>
  <si>
    <t xml:space="preserve"> - složby peněžních ústavů</t>
  </si>
  <si>
    <t xml:space="preserve"> - neinvestiční transfery ostatním sdružením</t>
  </si>
  <si>
    <t>Využití volného času dětí a mládeže</t>
  </si>
  <si>
    <t xml:space="preserve"> Pomoc zdravotně postiženým </t>
  </si>
  <si>
    <t xml:space="preserve"> - platby zaměstnanců v pracovním poměru</t>
  </si>
  <si>
    <t>Využívání a zneškodňování ostatních odpadů</t>
  </si>
  <si>
    <t xml:space="preserve"> - budovy, haly a stavby</t>
  </si>
  <si>
    <t>Ostatní nakládání s odpady</t>
  </si>
  <si>
    <t>Chráněné části přírody</t>
  </si>
  <si>
    <t xml:space="preserve"> - ochrané pomůcky</t>
  </si>
  <si>
    <t xml:space="preserve"> - prádlo, oděv a obuv</t>
  </si>
  <si>
    <t xml:space="preserve"> - ostatní osobní náklady</t>
  </si>
  <si>
    <t>Sběr a svoz komunálích odpadů</t>
  </si>
  <si>
    <t>životní prostředí - sankční poplatky</t>
  </si>
  <si>
    <t>Invest. přijaté dotace ze stát. rozpočtu</t>
  </si>
  <si>
    <t>investiční přijaté dotace ze stát. fondů</t>
  </si>
  <si>
    <t>Ost. inv. přij. dot.ze st.rozp.(přísp. UP)</t>
  </si>
  <si>
    <t>návrh</t>
  </si>
  <si>
    <t>přijaté neinvestiční dary</t>
  </si>
  <si>
    <t>přijaté pojistné náhrady</t>
  </si>
  <si>
    <t xml:space="preserve"> - ostatní nedaňové příjmy</t>
  </si>
  <si>
    <t>inv dotace školní hřiště</t>
  </si>
  <si>
    <t>Neinv. přij.dot. od regionálních rad - šk. hřiště</t>
  </si>
  <si>
    <r>
      <t xml:space="preserve"> </t>
    </r>
    <r>
      <rPr>
        <sz val="10"/>
        <rFont val="Arial"/>
        <family val="2"/>
      </rPr>
      <t>- platy zaměstnanců v pracovním poměru</t>
    </r>
  </si>
  <si>
    <r>
      <t xml:space="preserve"> </t>
    </r>
    <r>
      <rPr>
        <sz val="10"/>
        <rFont val="Arial"/>
        <family val="2"/>
      </rPr>
      <t>- ostatní osobní výdaje</t>
    </r>
  </si>
  <si>
    <t xml:space="preserve"> - povinné poj. na úrazové pojištění</t>
  </si>
  <si>
    <r>
      <t xml:space="preserve"> </t>
    </r>
    <r>
      <rPr>
        <sz val="10"/>
        <rFont val="Arial"/>
        <family val="2"/>
      </rPr>
      <t>- knihy učební pomůcky tisk</t>
    </r>
  </si>
  <si>
    <r>
      <t xml:space="preserve"> </t>
    </r>
    <r>
      <rPr>
        <sz val="10"/>
        <rFont val="Arial"/>
        <family val="2"/>
      </rPr>
      <t xml:space="preserve">- drobný hmotný dlouhodobý majetek </t>
    </r>
  </si>
  <si>
    <t xml:space="preserve"> - stužby telekomunikací a radiokomunikací</t>
  </si>
  <si>
    <t xml:space="preserve"> - cestovné (tuzemské i zahraniční)</t>
  </si>
  <si>
    <t xml:space="preserve"> - povinné pojistné na soc. zab. a přísp na st. pol. zaměstnanost</t>
  </si>
  <si>
    <t xml:space="preserve"> - drobný hmotný majetek </t>
  </si>
  <si>
    <t xml:space="preserve"> - náhrady mezd v době nemoci</t>
  </si>
  <si>
    <r>
      <t>ROZPOČET  r 2010</t>
    </r>
    <r>
      <rPr>
        <b/>
        <sz val="12"/>
        <rFont val="Arial"/>
        <family val="2"/>
      </rPr>
      <t xml:space="preserve">                                     </t>
    </r>
    <r>
      <rPr>
        <b/>
        <sz val="22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</si>
</sst>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F400]h:mm:ss\ AM/PM"/>
    <numFmt numFmtId="170" formatCode="#,##0.00_ ;\-#,##0.00\ "/>
    <numFmt numFmtId="171" formatCode="0.0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7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C5F0FF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dashed"/>
      <bottom style="hair"/>
    </border>
    <border>
      <left style="hair"/>
      <right style="hair"/>
      <top style="hair"/>
      <bottom style="dashed"/>
    </border>
    <border>
      <left style="hair"/>
      <right style="hair"/>
      <top style="dashed"/>
      <bottom style="dashed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ashed"/>
    </border>
    <border>
      <left style="thin"/>
      <right style="hair"/>
      <top style="dashed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hair"/>
    </border>
    <border>
      <left style="hair"/>
      <right style="thin"/>
      <top style="hair"/>
      <bottom style="dashed"/>
    </border>
    <border>
      <left style="hair"/>
      <right style="thin"/>
      <top style="dashed"/>
      <bottom style="dashed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 style="hair"/>
    </border>
    <border>
      <left style="hair"/>
      <right style="hair"/>
      <top style="hair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dashed"/>
    </border>
    <border>
      <left style="hair"/>
      <right style="thin"/>
      <top style="hair"/>
      <bottom style="dotted"/>
    </border>
    <border>
      <left style="hair"/>
      <right style="thin"/>
      <top style="dashed"/>
      <bottom style="dotted"/>
    </border>
    <border>
      <left style="hair"/>
      <right style="hair"/>
      <top style="dashed"/>
      <bottom style="thin"/>
    </border>
    <border>
      <left style="hair"/>
      <right style="thin"/>
      <top style="dashed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ashed"/>
      <bottom style="dashed"/>
    </border>
    <border>
      <left style="thin"/>
      <right style="hair"/>
      <top style="dashed"/>
      <bottom style="dotted"/>
    </border>
    <border>
      <left style="thin"/>
      <right style="hair"/>
      <top style="dotted"/>
      <bottom style="dotted"/>
    </border>
    <border>
      <left style="thin"/>
      <right style="hair"/>
      <top style="dotted"/>
      <bottom style="dashed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ashed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dashed"/>
    </border>
    <border>
      <left style="hair"/>
      <right>
        <color indexed="63"/>
      </right>
      <top style="dashed"/>
      <bottom style="dash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 style="hair"/>
      <bottom style="dotted"/>
    </border>
    <border>
      <left style="hair"/>
      <right style="thin"/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tted"/>
      <bottom style="dotted"/>
    </border>
    <border>
      <left style="hair"/>
      <right>
        <color indexed="63"/>
      </right>
      <top style="dashed"/>
      <bottom style="dotted"/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hair"/>
      <top>
        <color indexed="63"/>
      </top>
      <bottom style="dashed"/>
    </border>
    <border>
      <left style="thin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thin"/>
      <right style="hair"/>
      <top style="dashed"/>
      <bottom style="thin"/>
    </border>
    <border>
      <left style="thin"/>
      <right style="hair"/>
      <top style="dashed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 applyProtection="1">
      <alignment/>
      <protection hidden="1"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hidden="1" locked="0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left"/>
      <protection hidden="1" locked="0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0" xfId="0" applyBorder="1" applyAlignment="1">
      <alignment/>
    </xf>
    <xf numFmtId="0" fontId="0" fillId="0" borderId="10" xfId="0" applyFill="1" applyBorder="1" applyAlignment="1" applyProtection="1">
      <alignment horizontal="left"/>
      <protection hidden="1" locked="0"/>
    </xf>
    <xf numFmtId="0" fontId="0" fillId="0" borderId="10" xfId="0" applyFont="1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hidden="1" locked="0"/>
    </xf>
    <xf numFmtId="0" fontId="6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left"/>
      <protection hidden="1" locked="0"/>
    </xf>
    <xf numFmtId="0" fontId="0" fillId="0" borderId="14" xfId="0" applyBorder="1" applyAlignment="1">
      <alignment horizontal="center"/>
    </xf>
    <xf numFmtId="0" fontId="0" fillId="0" borderId="14" xfId="0" applyBorder="1" applyAlignment="1" applyProtection="1">
      <alignment horizontal="center"/>
      <protection hidden="1" locked="0"/>
    </xf>
    <xf numFmtId="0" fontId="0" fillId="0" borderId="14" xfId="0" applyBorder="1" applyAlignment="1" applyProtection="1">
      <alignment horizontal="left"/>
      <protection hidden="1" locked="0"/>
    </xf>
    <xf numFmtId="0" fontId="0" fillId="0" borderId="15" xfId="0" applyBorder="1" applyAlignment="1">
      <alignment horizontal="center"/>
    </xf>
    <xf numFmtId="0" fontId="0" fillId="0" borderId="15" xfId="0" applyBorder="1" applyAlignment="1" applyProtection="1">
      <alignment horizontal="center"/>
      <protection hidden="1" locked="0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 applyProtection="1">
      <alignment/>
      <protection hidden="1" locked="0"/>
    </xf>
    <xf numFmtId="0" fontId="0" fillId="0" borderId="16" xfId="0" applyBorder="1" applyAlignment="1" applyProtection="1">
      <alignment horizontal="center"/>
      <protection hidden="1" locked="0"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 applyProtection="1">
      <alignment horizontal="center"/>
      <protection hidden="1" locked="0"/>
    </xf>
    <xf numFmtId="0" fontId="0" fillId="0" borderId="19" xfId="0" applyBorder="1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 applyProtection="1">
      <alignment horizontal="center"/>
      <protection hidden="1" locked="0"/>
    </xf>
    <xf numFmtId="0" fontId="1" fillId="0" borderId="21" xfId="0" applyFont="1" applyBorder="1" applyAlignment="1" applyProtection="1">
      <alignment horizontal="left"/>
      <protection hidden="1" locked="0"/>
    </xf>
    <xf numFmtId="4" fontId="0" fillId="0" borderId="22" xfId="0" applyNumberFormat="1" applyFill="1" applyBorder="1" applyAlignment="1">
      <alignment/>
    </xf>
    <xf numFmtId="4" fontId="0" fillId="0" borderId="17" xfId="0" applyNumberForma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4" fontId="0" fillId="0" borderId="25" xfId="0" applyNumberFormat="1" applyBorder="1" applyAlignment="1">
      <alignment/>
    </xf>
    <xf numFmtId="4" fontId="1" fillId="0" borderId="26" xfId="0" applyNumberFormat="1" applyFont="1" applyBorder="1" applyAlignment="1">
      <alignment/>
    </xf>
    <xf numFmtId="4" fontId="0" fillId="0" borderId="26" xfId="0" applyNumberFormat="1" applyBorder="1" applyAlignment="1">
      <alignment/>
    </xf>
    <xf numFmtId="4" fontId="1" fillId="0" borderId="27" xfId="0" applyNumberFormat="1" applyFont="1" applyBorder="1" applyAlignment="1">
      <alignment/>
    </xf>
    <xf numFmtId="4" fontId="0" fillId="0" borderId="2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1" fillId="0" borderId="12" xfId="0" applyFont="1" applyBorder="1" applyAlignment="1" applyProtection="1">
      <alignment horizontal="left"/>
      <protection hidden="1" locked="0"/>
    </xf>
    <xf numFmtId="0" fontId="1" fillId="0" borderId="13" xfId="0" applyFont="1" applyBorder="1" applyAlignment="1" applyProtection="1">
      <alignment horizontal="left"/>
      <protection hidden="1" locked="0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25" xfId="0" applyNumberForma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4" fontId="1" fillId="33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center"/>
    </xf>
    <xf numFmtId="0" fontId="1" fillId="0" borderId="33" xfId="0" applyFont="1" applyFill="1" applyBorder="1" applyAlignment="1">
      <alignment/>
    </xf>
    <xf numFmtId="4" fontId="1" fillId="0" borderId="32" xfId="0" applyNumberFormat="1" applyFont="1" applyBorder="1" applyAlignment="1">
      <alignment/>
    </xf>
    <xf numFmtId="0" fontId="0" fillId="0" borderId="34" xfId="0" applyFill="1" applyBorder="1" applyAlignment="1">
      <alignment/>
    </xf>
    <xf numFmtId="4" fontId="0" fillId="0" borderId="35" xfId="0" applyNumberFormat="1" applyBorder="1" applyAlignment="1">
      <alignment/>
    </xf>
    <xf numFmtId="0" fontId="0" fillId="0" borderId="36" xfId="0" applyFill="1" applyBorder="1" applyAlignment="1">
      <alignment/>
    </xf>
    <xf numFmtId="0" fontId="0" fillId="0" borderId="36" xfId="0" applyFill="1" applyBorder="1" applyAlignment="1">
      <alignment horizontal="center"/>
    </xf>
    <xf numFmtId="0" fontId="1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4" fontId="1" fillId="0" borderId="35" xfId="0" applyNumberFormat="1" applyFont="1" applyBorder="1" applyAlignment="1">
      <alignment horizontal="right"/>
    </xf>
    <xf numFmtId="4" fontId="1" fillId="0" borderId="13" xfId="0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4" fontId="1" fillId="0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4" fontId="1" fillId="0" borderId="38" xfId="0" applyNumberFormat="1" applyFont="1" applyBorder="1" applyAlignment="1">
      <alignment/>
    </xf>
    <xf numFmtId="0" fontId="0" fillId="0" borderId="12" xfId="0" applyFont="1" applyFill="1" applyBorder="1" applyAlignment="1">
      <alignment horizontal="center"/>
    </xf>
    <xf numFmtId="4" fontId="1" fillId="33" borderId="39" xfId="0" applyNumberFormat="1" applyFont="1" applyFill="1" applyBorder="1" applyAlignment="1">
      <alignment/>
    </xf>
    <xf numFmtId="4" fontId="1" fillId="33" borderId="2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33" borderId="27" xfId="0" applyNumberFormat="1" applyFon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0" xfId="0" applyFill="1" applyBorder="1" applyAlignment="1">
      <alignment horizontal="center"/>
    </xf>
    <xf numFmtId="0" fontId="1" fillId="0" borderId="40" xfId="0" applyFont="1" applyFill="1" applyBorder="1" applyAlignment="1">
      <alignment/>
    </xf>
    <xf numFmtId="4" fontId="1" fillId="33" borderId="41" xfId="0" applyNumberFormat="1" applyFont="1" applyFill="1" applyBorder="1" applyAlignment="1">
      <alignment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0" fillId="0" borderId="10" xfId="0" applyFont="1" applyBorder="1" applyAlignment="1" applyProtection="1">
      <alignment/>
      <protection hidden="1" locked="0"/>
    </xf>
    <xf numFmtId="0" fontId="0" fillId="0" borderId="29" xfId="0" applyBorder="1" applyAlignment="1" applyProtection="1">
      <alignment horizontal="center"/>
      <protection hidden="1" locked="0"/>
    </xf>
    <xf numFmtId="0" fontId="0" fillId="0" borderId="29" xfId="0" applyBorder="1" applyAlignment="1" applyProtection="1">
      <alignment horizontal="left"/>
      <protection hidden="1" locked="0"/>
    </xf>
    <xf numFmtId="4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0" fillId="0" borderId="12" xfId="0" applyBorder="1" applyAlignment="1" applyProtection="1">
      <alignment/>
      <protection hidden="1" locked="0"/>
    </xf>
    <xf numFmtId="0" fontId="0" fillId="0" borderId="12" xfId="0" applyBorder="1" applyAlignment="1" applyProtection="1">
      <alignment horizontal="left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0" fillId="0" borderId="13" xfId="0" applyBorder="1" applyAlignment="1">
      <alignment/>
    </xf>
    <xf numFmtId="0" fontId="0" fillId="0" borderId="50" xfId="0" applyFill="1" applyBorder="1" applyAlignment="1">
      <alignment/>
    </xf>
    <xf numFmtId="0" fontId="0" fillId="0" borderId="50" xfId="0" applyFill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1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52" xfId="0" applyNumberFormat="1" applyBorder="1" applyAlignment="1">
      <alignment/>
    </xf>
    <xf numFmtId="4" fontId="0" fillId="0" borderId="53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1" fillId="0" borderId="56" xfId="0" applyNumberFormat="1" applyFont="1" applyBorder="1" applyAlignment="1">
      <alignment/>
    </xf>
    <xf numFmtId="4" fontId="1" fillId="33" borderId="53" xfId="0" applyNumberFormat="1" applyFont="1" applyFill="1" applyBorder="1" applyAlignment="1">
      <alignment/>
    </xf>
    <xf numFmtId="4" fontId="1" fillId="33" borderId="57" xfId="0" applyNumberFormat="1" applyFont="1" applyFill="1" applyBorder="1" applyAlignment="1">
      <alignment/>
    </xf>
    <xf numFmtId="4" fontId="0" fillId="0" borderId="58" xfId="0" applyNumberFormat="1" applyBorder="1" applyAlignment="1">
      <alignment/>
    </xf>
    <xf numFmtId="4" fontId="0" fillId="0" borderId="59" xfId="0" applyNumberFormat="1" applyBorder="1" applyAlignment="1">
      <alignment/>
    </xf>
    <xf numFmtId="4" fontId="0" fillId="0" borderId="55" xfId="0" applyNumberFormat="1" applyFont="1" applyBorder="1" applyAlignment="1">
      <alignment horizontal="right"/>
    </xf>
    <xf numFmtId="4" fontId="1" fillId="0" borderId="60" xfId="0" applyNumberFormat="1" applyFont="1" applyBorder="1" applyAlignment="1">
      <alignment horizontal="right"/>
    </xf>
    <xf numFmtId="4" fontId="1" fillId="0" borderId="61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center"/>
    </xf>
    <xf numFmtId="4" fontId="1" fillId="0" borderId="58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/>
    </xf>
    <xf numFmtId="4" fontId="0" fillId="0" borderId="63" xfId="0" applyNumberForma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41" xfId="0" applyNumberFormat="1" applyFont="1" applyBorder="1" applyAlignment="1">
      <alignment/>
    </xf>
    <xf numFmtId="0" fontId="0" fillId="0" borderId="18" xfId="0" applyFont="1" applyFill="1" applyBorder="1" applyAlignment="1">
      <alignment horizontal="center"/>
    </xf>
    <xf numFmtId="17" fontId="1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6" xfId="0" applyNumberFormat="1" applyFill="1" applyBorder="1" applyAlignment="1">
      <alignment/>
    </xf>
    <xf numFmtId="0" fontId="0" fillId="0" borderId="26" xfId="0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33" borderId="65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66" xfId="0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67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50" xfId="0" applyFont="1" applyFill="1" applyBorder="1" applyAlignment="1">
      <alignment/>
    </xf>
    <xf numFmtId="4" fontId="0" fillId="0" borderId="69" xfId="0" applyNumberFormat="1" applyBorder="1" applyAlignment="1">
      <alignment/>
    </xf>
    <xf numFmtId="0" fontId="1" fillId="0" borderId="32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1" fillId="0" borderId="70" xfId="0" applyNumberFormat="1" applyFont="1" applyBorder="1" applyAlignment="1">
      <alignment/>
    </xf>
    <xf numFmtId="4" fontId="1" fillId="33" borderId="0" xfId="0" applyNumberFormat="1" applyFont="1" applyFill="1" applyAlignment="1">
      <alignment/>
    </xf>
    <xf numFmtId="0" fontId="0" fillId="0" borderId="50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4" fontId="1" fillId="0" borderId="71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/>
    </xf>
    <xf numFmtId="4" fontId="1" fillId="0" borderId="72" xfId="0" applyNumberFormat="1" applyFont="1" applyFill="1" applyBorder="1" applyAlignment="1">
      <alignment/>
    </xf>
    <xf numFmtId="4" fontId="0" fillId="33" borderId="73" xfId="0" applyNumberForma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0" fillId="0" borderId="68" xfId="0" applyNumberFormat="1" applyBorder="1" applyAlignment="1">
      <alignment/>
    </xf>
    <xf numFmtId="14" fontId="0" fillId="0" borderId="0" xfId="0" applyNumberFormat="1" applyAlignment="1">
      <alignment/>
    </xf>
    <xf numFmtId="0" fontId="1" fillId="0" borderId="37" xfId="0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0" fontId="0" fillId="0" borderId="74" xfId="0" applyFont="1" applyBorder="1" applyAlignment="1">
      <alignment horizontal="center"/>
    </xf>
    <xf numFmtId="0" fontId="0" fillId="0" borderId="75" xfId="0" applyBorder="1" applyAlignment="1">
      <alignment/>
    </xf>
    <xf numFmtId="0" fontId="0" fillId="0" borderId="75" xfId="0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42" xfId="0" applyBorder="1" applyAlignment="1" applyProtection="1">
      <alignment horizontal="center"/>
      <protection hidden="1" locked="0"/>
    </xf>
    <xf numFmtId="0" fontId="0" fillId="0" borderId="43" xfId="0" applyBorder="1" applyAlignment="1" applyProtection="1">
      <alignment horizontal="center"/>
      <protection hidden="1" locked="0"/>
    </xf>
    <xf numFmtId="0" fontId="0" fillId="0" borderId="50" xfId="0" applyBorder="1" applyAlignment="1">
      <alignment horizontal="center"/>
    </xf>
    <xf numFmtId="0" fontId="0" fillId="0" borderId="50" xfId="0" applyBorder="1" applyAlignment="1" applyProtection="1">
      <alignment horizontal="center"/>
      <protection hidden="1" locked="0"/>
    </xf>
    <xf numFmtId="0" fontId="1" fillId="0" borderId="50" xfId="0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 horizontal="left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0" xfId="0" applyBorder="1" applyAlignment="1" applyProtection="1">
      <alignment horizontal="center"/>
      <protection hidden="1" locked="0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" fillId="0" borderId="7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1" fillId="0" borderId="30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hidden="1" locked="0"/>
    </xf>
    <xf numFmtId="0" fontId="1" fillId="0" borderId="15" xfId="0" applyFont="1" applyBorder="1" applyAlignment="1" applyProtection="1">
      <alignment horizontal="left"/>
      <protection hidden="1" locked="0"/>
    </xf>
    <xf numFmtId="0" fontId="0" fillId="0" borderId="79" xfId="0" applyBorder="1" applyAlignment="1" applyProtection="1">
      <alignment horizontal="center"/>
      <protection hidden="1" locked="0"/>
    </xf>
    <xf numFmtId="0" fontId="0" fillId="0" borderId="80" xfId="0" applyBorder="1" applyAlignment="1">
      <alignment/>
    </xf>
    <xf numFmtId="0" fontId="0" fillId="0" borderId="80" xfId="0" applyBorder="1" applyAlignment="1" applyProtection="1">
      <alignment horizontal="center"/>
      <protection hidden="1" locked="0"/>
    </xf>
    <xf numFmtId="0" fontId="0" fillId="0" borderId="80" xfId="0" applyBorder="1" applyAlignment="1" applyProtection="1">
      <alignment horizontal="left"/>
      <protection hidden="1" locked="0"/>
    </xf>
    <xf numFmtId="0" fontId="0" fillId="0" borderId="48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center"/>
      <protection hidden="1" locked="0"/>
    </xf>
    <xf numFmtId="0" fontId="0" fillId="0" borderId="36" xfId="0" applyBorder="1" applyAlignment="1" applyProtection="1">
      <alignment horizontal="left"/>
      <protection hidden="1" locked="0"/>
    </xf>
    <xf numFmtId="0" fontId="0" fillId="0" borderId="44" xfId="0" applyBorder="1" applyAlignment="1" applyProtection="1">
      <alignment horizontal="center"/>
      <protection hidden="1" locked="0"/>
    </xf>
    <xf numFmtId="0" fontId="1" fillId="0" borderId="81" xfId="0" applyFont="1" applyBorder="1" applyAlignment="1" applyProtection="1">
      <alignment horizontal="center"/>
      <protection hidden="1" locked="0"/>
    </xf>
    <xf numFmtId="0" fontId="0" fillId="0" borderId="82" xfId="0" applyBorder="1" applyAlignment="1">
      <alignment/>
    </xf>
    <xf numFmtId="0" fontId="1" fillId="0" borderId="82" xfId="0" applyFont="1" applyBorder="1" applyAlignment="1">
      <alignment/>
    </xf>
    <xf numFmtId="0" fontId="0" fillId="0" borderId="13" xfId="0" applyFill="1" applyBorder="1" applyAlignment="1" applyProtection="1">
      <alignment horizontal="left"/>
      <protection hidden="1" locked="0"/>
    </xf>
    <xf numFmtId="0" fontId="0" fillId="0" borderId="66" xfId="0" applyBorder="1" applyAlignment="1">
      <alignment/>
    </xf>
    <xf numFmtId="0" fontId="1" fillId="0" borderId="83" xfId="0" applyFont="1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4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84" xfId="0" applyBorder="1" applyAlignment="1">
      <alignment/>
    </xf>
    <xf numFmtId="0" fontId="1" fillId="0" borderId="50" xfId="0" applyFont="1" applyBorder="1" applyAlignment="1">
      <alignment/>
    </xf>
    <xf numFmtId="0" fontId="1" fillId="0" borderId="85" xfId="0" applyFont="1" applyFill="1" applyBorder="1" applyAlignment="1">
      <alignment horizontal="center"/>
    </xf>
    <xf numFmtId="0" fontId="1" fillId="0" borderId="86" xfId="0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0" fillId="0" borderId="15" xfId="0" applyFont="1" applyBorder="1" applyAlignment="1" applyProtection="1">
      <alignment horizontal="left"/>
      <protection hidden="1" locked="0"/>
    </xf>
    <xf numFmtId="0" fontId="0" fillId="0" borderId="11" xfId="0" applyFont="1" applyBorder="1" applyAlignment="1">
      <alignment/>
    </xf>
    <xf numFmtId="172" fontId="1" fillId="0" borderId="41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0" fillId="0" borderId="87" xfId="0" applyFill="1" applyBorder="1" applyAlignment="1">
      <alignment horizontal="center"/>
    </xf>
    <xf numFmtId="0" fontId="0" fillId="0" borderId="11" xfId="0" applyFont="1" applyBorder="1" applyAlignment="1" applyProtection="1">
      <alignment horizontal="left"/>
      <protection hidden="1" locked="0"/>
    </xf>
    <xf numFmtId="0" fontId="0" fillId="0" borderId="14" xfId="0" applyFont="1" applyBorder="1" applyAlignment="1" applyProtection="1">
      <alignment horizontal="left"/>
      <protection hidden="1" locked="0"/>
    </xf>
    <xf numFmtId="0" fontId="1" fillId="0" borderId="14" xfId="0" applyFont="1" applyBorder="1" applyAlignment="1" applyProtection="1">
      <alignment horizontal="left"/>
      <protection hidden="1" locked="0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>
      <alignment/>
    </xf>
    <xf numFmtId="0" fontId="0" fillId="0" borderId="11" xfId="0" applyBorder="1" applyAlignment="1" applyProtection="1">
      <alignment horizontal="left"/>
      <protection hidden="1" locked="0"/>
    </xf>
    <xf numFmtId="0" fontId="1" fillId="34" borderId="0" xfId="0" applyFont="1" applyFill="1" applyAlignment="1">
      <alignment/>
    </xf>
    <xf numFmtId="0" fontId="1" fillId="0" borderId="88" xfId="0" applyFont="1" applyBorder="1" applyAlignment="1">
      <alignment/>
    </xf>
    <xf numFmtId="0" fontId="1" fillId="0" borderId="89" xfId="0" applyFont="1" applyBorder="1" applyAlignment="1">
      <alignment/>
    </xf>
    <xf numFmtId="172" fontId="0" fillId="0" borderId="90" xfId="0" applyNumberFormat="1" applyFill="1" applyBorder="1" applyAlignment="1">
      <alignment/>
    </xf>
    <xf numFmtId="172" fontId="0" fillId="0" borderId="17" xfId="0" applyNumberFormat="1" applyFill="1" applyBorder="1" applyAlignment="1">
      <alignment/>
    </xf>
    <xf numFmtId="172" fontId="1" fillId="34" borderId="26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1" fillId="34" borderId="26" xfId="0" applyFont="1" applyFill="1" applyBorder="1" applyAlignment="1">
      <alignment/>
    </xf>
    <xf numFmtId="172" fontId="0" fillId="0" borderId="32" xfId="0" applyNumberFormat="1" applyFill="1" applyBorder="1" applyAlignment="1">
      <alignment/>
    </xf>
    <xf numFmtId="0" fontId="0" fillId="0" borderId="51" xfId="0" applyBorder="1" applyAlignment="1">
      <alignment/>
    </xf>
    <xf numFmtId="0" fontId="1" fillId="34" borderId="53" xfId="0" applyFont="1" applyFill="1" applyBorder="1" applyAlignment="1">
      <alignment/>
    </xf>
    <xf numFmtId="172" fontId="0" fillId="0" borderId="17" xfId="0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172" fontId="1" fillId="0" borderId="91" xfId="0" applyNumberFormat="1" applyFont="1" applyFill="1" applyBorder="1" applyAlignment="1">
      <alignment/>
    </xf>
    <xf numFmtId="172" fontId="1" fillId="34" borderId="27" xfId="0" applyNumberFormat="1" applyFont="1" applyFill="1" applyBorder="1" applyAlignment="1">
      <alignment/>
    </xf>
    <xf numFmtId="172" fontId="1" fillId="35" borderId="26" xfId="0" applyNumberFormat="1" applyFont="1" applyFill="1" applyBorder="1" applyAlignment="1">
      <alignment/>
    </xf>
    <xf numFmtId="172" fontId="1" fillId="36" borderId="26" xfId="0" applyNumberFormat="1" applyFont="1" applyFill="1" applyBorder="1" applyAlignment="1">
      <alignment/>
    </xf>
    <xf numFmtId="0" fontId="0" fillId="0" borderId="72" xfId="0" applyBorder="1" applyAlignment="1">
      <alignment/>
    </xf>
    <xf numFmtId="0" fontId="0" fillId="0" borderId="92" xfId="0" applyBorder="1" applyAlignment="1">
      <alignment/>
    </xf>
    <xf numFmtId="172" fontId="0" fillId="0" borderId="92" xfId="0" applyNumberFormat="1" applyFill="1" applyBorder="1" applyAlignment="1">
      <alignment/>
    </xf>
    <xf numFmtId="0" fontId="1" fillId="36" borderId="93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72" fontId="0" fillId="0" borderId="55" xfId="0" applyNumberFormat="1" applyFill="1" applyBorder="1" applyAlignment="1">
      <alignment/>
    </xf>
    <xf numFmtId="0" fontId="1" fillId="36" borderId="56" xfId="0" applyFont="1" applyFill="1" applyBorder="1" applyAlignment="1">
      <alignment/>
    </xf>
    <xf numFmtId="0" fontId="1" fillId="6" borderId="26" xfId="0" applyFont="1" applyFill="1" applyBorder="1" applyAlignment="1">
      <alignment/>
    </xf>
    <xf numFmtId="0" fontId="1" fillId="34" borderId="56" xfId="0" applyFont="1" applyFill="1" applyBorder="1" applyAlignment="1">
      <alignment/>
    </xf>
    <xf numFmtId="172" fontId="0" fillId="37" borderId="17" xfId="0" applyNumberFormat="1" applyFont="1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7" borderId="17" xfId="0" applyFont="1" applyFill="1" applyBorder="1" applyAlignment="1">
      <alignment/>
    </xf>
    <xf numFmtId="172" fontId="1" fillId="6" borderId="26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61" xfId="0" applyBorder="1" applyAlignment="1">
      <alignment/>
    </xf>
    <xf numFmtId="172" fontId="1" fillId="0" borderId="17" xfId="0" applyNumberFormat="1" applyFont="1" applyFill="1" applyBorder="1" applyAlignment="1">
      <alignment/>
    </xf>
    <xf numFmtId="0" fontId="0" fillId="0" borderId="69" xfId="0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809"/>
  <sheetViews>
    <sheetView tabSelected="1" zoomScale="160" zoomScaleNormal="160" zoomScaleSheetLayoutView="75" workbookViewId="0" topLeftCell="A16">
      <pane xSplit="21180" ySplit="2100" topLeftCell="E652" activePane="bottomLeft" state="split"/>
      <selection pane="topLeft" activeCell="I140" sqref="I140"/>
      <selection pane="topRight" activeCell="E4" sqref="E1:E16384"/>
      <selection pane="bottomLeft" activeCell="E611" sqref="E611"/>
      <selection pane="bottomRight" activeCell="E160" sqref="E160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7.140625" style="0" customWidth="1"/>
    <col min="4" max="4" width="58.7109375" style="0" customWidth="1"/>
    <col min="5" max="5" width="14.140625" style="0" customWidth="1"/>
    <col min="6" max="6" width="10.57421875" style="0" customWidth="1"/>
    <col min="7" max="7" width="14.421875" style="0" customWidth="1"/>
    <col min="8" max="8" width="11.28125" style="0" customWidth="1"/>
    <col min="9" max="9" width="11.00390625" style="0" customWidth="1"/>
    <col min="10" max="10" width="9.421875" style="0" customWidth="1"/>
    <col min="11" max="11" width="8.421875" style="0" customWidth="1"/>
    <col min="12" max="12" width="9.57421875" style="0" bestFit="1" customWidth="1"/>
    <col min="13" max="13" width="9.57421875" style="0" customWidth="1"/>
  </cols>
  <sheetData>
    <row r="1" spans="1:14" s="3" customFormat="1" ht="51" customHeight="1">
      <c r="A1" s="336" t="s">
        <v>359</v>
      </c>
      <c r="B1" s="337"/>
      <c r="C1" s="337"/>
      <c r="D1" s="337"/>
      <c r="E1" s="11"/>
      <c r="F1" s="11"/>
      <c r="G1" s="11"/>
      <c r="H1" s="11"/>
      <c r="I1" s="5"/>
      <c r="J1" s="5"/>
      <c r="K1" s="5"/>
      <c r="L1" s="8"/>
      <c r="M1" s="8"/>
      <c r="N1" s="9"/>
    </row>
    <row r="2" spans="1:14" s="3" customFormat="1" ht="20.25" customHeight="1">
      <c r="A2" s="22"/>
      <c r="B2" s="11"/>
      <c r="C2" s="11"/>
      <c r="D2" s="23"/>
      <c r="E2" s="11"/>
      <c r="F2" s="11"/>
      <c r="G2" s="11"/>
      <c r="H2" s="11"/>
      <c r="I2" s="5"/>
      <c r="J2" s="5"/>
      <c r="K2" s="5"/>
      <c r="L2" s="8"/>
      <c r="M2" s="8"/>
      <c r="N2" s="9"/>
    </row>
    <row r="3" spans="1:14" s="3" customFormat="1" ht="18" customHeight="1">
      <c r="A3" s="22"/>
      <c r="B3" s="11"/>
      <c r="C3" s="11"/>
      <c r="D3" s="10" t="s">
        <v>92</v>
      </c>
      <c r="E3" s="11"/>
      <c r="F3" s="11"/>
      <c r="G3" s="11"/>
      <c r="H3" s="11"/>
      <c r="I3" s="5"/>
      <c r="J3" s="5"/>
      <c r="K3" s="5"/>
      <c r="L3" s="8"/>
      <c r="M3" s="8"/>
      <c r="N3" s="9"/>
    </row>
    <row r="4" spans="1:13" ht="12.75">
      <c r="A4" s="10"/>
      <c r="B4" s="10"/>
      <c r="C4" s="10"/>
      <c r="D4" s="10"/>
      <c r="E4" s="10"/>
      <c r="F4" s="10"/>
      <c r="G4" s="10"/>
      <c r="H4" s="9"/>
      <c r="I4" s="1"/>
      <c r="J4" s="1"/>
      <c r="K4" s="2"/>
      <c r="L4" s="2"/>
      <c r="M4" s="6"/>
    </row>
    <row r="5" spans="1:5" s="3" customFormat="1" ht="12.75">
      <c r="A5" s="47" t="s">
        <v>45</v>
      </c>
      <c r="B5" s="48" t="s">
        <v>17</v>
      </c>
      <c r="C5" s="49" t="s">
        <v>35</v>
      </c>
      <c r="D5" s="50" t="s">
        <v>1</v>
      </c>
      <c r="E5" s="297" t="s">
        <v>343</v>
      </c>
    </row>
    <row r="6" spans="1:5" s="3" customFormat="1" ht="13.5" thickBot="1">
      <c r="A6" s="253"/>
      <c r="B6" s="254"/>
      <c r="C6" s="255"/>
      <c r="D6" s="256"/>
      <c r="E6" s="298">
        <v>2010</v>
      </c>
    </row>
    <row r="7" spans="1:5" ht="13.5" thickTop="1">
      <c r="A7" s="257">
        <v>1</v>
      </c>
      <c r="B7" s="258"/>
      <c r="C7" s="259">
        <v>1111</v>
      </c>
      <c r="D7" s="260" t="s">
        <v>0</v>
      </c>
      <c r="E7" s="299">
        <v>1190</v>
      </c>
    </row>
    <row r="8" spans="1:5" ht="12.75">
      <c r="A8" s="261">
        <v>2</v>
      </c>
      <c r="B8" s="115"/>
      <c r="C8" s="262">
        <v>1112</v>
      </c>
      <c r="D8" s="263" t="s">
        <v>26</v>
      </c>
      <c r="E8" s="300">
        <v>184</v>
      </c>
    </row>
    <row r="9" spans="1:5" ht="12.75">
      <c r="A9" s="43">
        <v>3</v>
      </c>
      <c r="B9" s="16"/>
      <c r="C9" s="14">
        <v>1113</v>
      </c>
      <c r="D9" s="15" t="s">
        <v>27</v>
      </c>
      <c r="E9" s="300">
        <v>106</v>
      </c>
    </row>
    <row r="10" spans="1:5" ht="12.75">
      <c r="A10" s="43">
        <v>4</v>
      </c>
      <c r="B10" s="16"/>
      <c r="C10" s="14">
        <v>1121</v>
      </c>
      <c r="D10" s="15" t="s">
        <v>2</v>
      </c>
      <c r="E10" s="300">
        <v>1140</v>
      </c>
    </row>
    <row r="11" spans="1:5" ht="12.75">
      <c r="A11" s="43">
        <v>5</v>
      </c>
      <c r="B11" s="16"/>
      <c r="C11" s="14">
        <v>1122</v>
      </c>
      <c r="D11" s="17" t="s">
        <v>3</v>
      </c>
      <c r="E11" s="194"/>
    </row>
    <row r="12" spans="1:5" ht="12.75">
      <c r="A12" s="43">
        <v>6</v>
      </c>
      <c r="B12" s="16"/>
      <c r="C12" s="14">
        <v>1211</v>
      </c>
      <c r="D12" s="17" t="s">
        <v>4</v>
      </c>
      <c r="E12" s="300">
        <v>2650</v>
      </c>
    </row>
    <row r="13" spans="1:5" ht="12.75">
      <c r="A13" s="43">
        <v>7</v>
      </c>
      <c r="B13" s="16"/>
      <c r="C13" s="14">
        <v>1332</v>
      </c>
      <c r="D13" s="17" t="s">
        <v>6</v>
      </c>
      <c r="E13" s="300">
        <v>4.5</v>
      </c>
    </row>
    <row r="14" spans="1:5" ht="12.75">
      <c r="A14" s="43">
        <v>8</v>
      </c>
      <c r="B14" s="16"/>
      <c r="C14" s="14">
        <v>1334</v>
      </c>
      <c r="D14" s="17" t="s">
        <v>7</v>
      </c>
      <c r="E14" s="194"/>
    </row>
    <row r="15" spans="1:5" ht="12.75">
      <c r="A15" s="43">
        <v>9</v>
      </c>
      <c r="B15" s="16"/>
      <c r="C15" s="14">
        <v>1337</v>
      </c>
      <c r="D15" s="17" t="s">
        <v>8</v>
      </c>
      <c r="E15" s="300">
        <v>370</v>
      </c>
    </row>
    <row r="16" spans="1:5" ht="12.75">
      <c r="A16" s="43">
        <v>10</v>
      </c>
      <c r="B16" s="16"/>
      <c r="C16" s="14">
        <v>1341</v>
      </c>
      <c r="D16" s="17" t="s">
        <v>9</v>
      </c>
      <c r="E16" s="300">
        <v>19</v>
      </c>
    </row>
    <row r="17" spans="1:5" ht="12.75">
      <c r="A17" s="43">
        <v>11</v>
      </c>
      <c r="B17" s="16"/>
      <c r="C17" s="14">
        <v>1342</v>
      </c>
      <c r="D17" s="17" t="s">
        <v>10</v>
      </c>
      <c r="E17" s="300">
        <v>2.5</v>
      </c>
    </row>
    <row r="18" spans="1:5" ht="12.75">
      <c r="A18" s="43">
        <v>12</v>
      </c>
      <c r="B18" s="16"/>
      <c r="C18" s="14">
        <v>1343</v>
      </c>
      <c r="D18" s="17" t="s">
        <v>11</v>
      </c>
      <c r="E18" s="300">
        <v>1.5</v>
      </c>
    </row>
    <row r="19" spans="1:5" ht="12.75">
      <c r="A19" s="43">
        <v>13</v>
      </c>
      <c r="B19" s="16"/>
      <c r="C19" s="14">
        <v>1344</v>
      </c>
      <c r="D19" s="17" t="s">
        <v>12</v>
      </c>
      <c r="E19" s="194"/>
    </row>
    <row r="20" spans="1:5" ht="12.75">
      <c r="A20" s="43">
        <v>14</v>
      </c>
      <c r="B20" s="16"/>
      <c r="C20" s="14">
        <v>1345</v>
      </c>
      <c r="D20" s="17" t="s">
        <v>13</v>
      </c>
      <c r="E20" s="300">
        <v>1.4</v>
      </c>
    </row>
    <row r="21" spans="1:5" ht="12.75">
      <c r="A21" s="43">
        <v>15</v>
      </c>
      <c r="B21" s="16"/>
      <c r="C21" s="14">
        <v>1347</v>
      </c>
      <c r="D21" s="17" t="s">
        <v>250</v>
      </c>
      <c r="E21" s="194"/>
    </row>
    <row r="22" spans="1:5" ht="12.75">
      <c r="A22" s="43"/>
      <c r="B22" s="16"/>
      <c r="C22" s="14">
        <v>1351</v>
      </c>
      <c r="D22" s="17" t="s">
        <v>279</v>
      </c>
      <c r="E22" s="194"/>
    </row>
    <row r="23" spans="1:5" ht="12.75">
      <c r="A23" s="43">
        <v>16</v>
      </c>
      <c r="B23" s="16"/>
      <c r="C23" s="14">
        <v>1361</v>
      </c>
      <c r="D23" s="17" t="s">
        <v>5</v>
      </c>
      <c r="E23" s="300">
        <v>7.5</v>
      </c>
    </row>
    <row r="24" spans="1:5" ht="12.75">
      <c r="A24" s="43">
        <v>17</v>
      </c>
      <c r="B24" s="16"/>
      <c r="C24" s="14">
        <v>1511</v>
      </c>
      <c r="D24" s="17" t="s">
        <v>14</v>
      </c>
      <c r="E24" s="300">
        <v>518</v>
      </c>
    </row>
    <row r="25" spans="1:5" ht="12" customHeight="1">
      <c r="A25" s="43">
        <v>18</v>
      </c>
      <c r="B25" s="41"/>
      <c r="C25" s="41" t="s">
        <v>44</v>
      </c>
      <c r="D25" s="42" t="s">
        <v>46</v>
      </c>
      <c r="E25" s="301">
        <f>SUM(E7:E24)</f>
        <v>6194.4</v>
      </c>
    </row>
    <row r="26" spans="1:5" ht="12.75">
      <c r="A26" s="46">
        <v>19</v>
      </c>
      <c r="B26" s="30"/>
      <c r="C26" s="31">
        <v>2460</v>
      </c>
      <c r="D26" s="149" t="s">
        <v>29</v>
      </c>
      <c r="E26" s="192"/>
    </row>
    <row r="27" spans="1:5" ht="12.75">
      <c r="A27" s="43">
        <v>20</v>
      </c>
      <c r="B27" s="16"/>
      <c r="C27" s="14">
        <v>4111</v>
      </c>
      <c r="D27" s="17" t="s">
        <v>276</v>
      </c>
      <c r="E27" s="194"/>
    </row>
    <row r="28" spans="1:5" ht="12.75">
      <c r="A28" s="43">
        <v>21</v>
      </c>
      <c r="B28" s="16"/>
      <c r="C28" s="14">
        <v>4112</v>
      </c>
      <c r="D28" s="17" t="s">
        <v>32</v>
      </c>
      <c r="E28" s="302">
        <v>484.2</v>
      </c>
    </row>
    <row r="29" spans="1:5" ht="12.75">
      <c r="A29" s="43">
        <v>22</v>
      </c>
      <c r="B29" s="16"/>
      <c r="C29" s="14">
        <v>4116</v>
      </c>
      <c r="D29" s="17" t="s">
        <v>30</v>
      </c>
      <c r="E29" s="302">
        <v>540</v>
      </c>
    </row>
    <row r="30" spans="1:5" ht="12.75">
      <c r="A30" s="43">
        <v>23</v>
      </c>
      <c r="B30" s="16"/>
      <c r="C30" s="14">
        <v>4121</v>
      </c>
      <c r="D30" s="17" t="s">
        <v>31</v>
      </c>
      <c r="E30" s="302">
        <v>632.8</v>
      </c>
    </row>
    <row r="31" spans="1:5" ht="12.75">
      <c r="A31" s="43">
        <v>24</v>
      </c>
      <c r="B31" s="16"/>
      <c r="C31" s="14">
        <v>4122</v>
      </c>
      <c r="D31" s="17" t="s">
        <v>79</v>
      </c>
      <c r="E31" s="303"/>
    </row>
    <row r="32" spans="1:5" ht="12.75">
      <c r="A32" s="43"/>
      <c r="B32" s="16"/>
      <c r="C32" s="14">
        <v>4123</v>
      </c>
      <c r="D32" s="142" t="s">
        <v>348</v>
      </c>
      <c r="E32" s="194">
        <v>0</v>
      </c>
    </row>
    <row r="33" spans="1:5" ht="12.75">
      <c r="A33" s="43">
        <v>25</v>
      </c>
      <c r="B33" s="16"/>
      <c r="C33" s="14">
        <v>4129</v>
      </c>
      <c r="D33" s="17" t="s">
        <v>54</v>
      </c>
      <c r="E33" s="194"/>
    </row>
    <row r="34" spans="1:5" ht="12.75">
      <c r="A34" s="43">
        <v>26</v>
      </c>
      <c r="B34" s="16"/>
      <c r="C34" s="14">
        <v>4131</v>
      </c>
      <c r="D34" s="17" t="s">
        <v>15</v>
      </c>
      <c r="E34" s="194"/>
    </row>
    <row r="35" spans="1:5" ht="12.75">
      <c r="A35" s="43">
        <v>27</v>
      </c>
      <c r="B35" s="16"/>
      <c r="C35" s="14">
        <v>4134</v>
      </c>
      <c r="D35" s="17" t="s">
        <v>86</v>
      </c>
      <c r="E35" s="303"/>
    </row>
    <row r="36" spans="1:5" ht="12.75">
      <c r="A36" s="43">
        <v>28</v>
      </c>
      <c r="B36" s="16"/>
      <c r="C36" s="14">
        <v>4211</v>
      </c>
      <c r="D36" s="142" t="s">
        <v>340</v>
      </c>
      <c r="E36" s="194"/>
    </row>
    <row r="37" spans="1:5" ht="12.75">
      <c r="A37" s="43">
        <v>29</v>
      </c>
      <c r="B37" s="16"/>
      <c r="C37" s="14">
        <v>4213</v>
      </c>
      <c r="D37" s="142" t="s">
        <v>277</v>
      </c>
      <c r="E37" s="303"/>
    </row>
    <row r="38" spans="1:5" ht="12.75">
      <c r="A38" s="43">
        <v>30</v>
      </c>
      <c r="B38" s="16"/>
      <c r="C38" s="14">
        <v>4213</v>
      </c>
      <c r="D38" s="142" t="s">
        <v>341</v>
      </c>
      <c r="E38" s="194"/>
    </row>
    <row r="39" spans="1:5" ht="12.75">
      <c r="A39" s="43"/>
      <c r="B39" s="16"/>
      <c r="C39" s="14">
        <v>4216</v>
      </c>
      <c r="D39" s="142" t="s">
        <v>342</v>
      </c>
      <c r="E39" s="194">
        <v>0</v>
      </c>
    </row>
    <row r="40" spans="1:5" ht="12.75">
      <c r="A40" s="43"/>
      <c r="B40" s="16"/>
      <c r="C40" s="14">
        <v>4221</v>
      </c>
      <c r="D40" s="142" t="s">
        <v>300</v>
      </c>
      <c r="E40" s="194"/>
    </row>
    <row r="41" spans="1:5" ht="12.75">
      <c r="A41" s="43">
        <v>31</v>
      </c>
      <c r="B41" s="16"/>
      <c r="C41" s="14">
        <v>4222</v>
      </c>
      <c r="D41" s="142" t="s">
        <v>266</v>
      </c>
      <c r="E41" s="303"/>
    </row>
    <row r="42" spans="1:5" ht="12.75">
      <c r="A42" s="43"/>
      <c r="B42" s="16"/>
      <c r="C42" s="14">
        <v>4223</v>
      </c>
      <c r="D42" s="142" t="s">
        <v>347</v>
      </c>
      <c r="E42" s="194">
        <v>0</v>
      </c>
    </row>
    <row r="43" spans="1:5" ht="12.75">
      <c r="A43" s="43"/>
      <c r="B43" s="16">
        <v>1039</v>
      </c>
      <c r="C43" s="14">
        <v>2111</v>
      </c>
      <c r="D43" s="142" t="s">
        <v>307</v>
      </c>
      <c r="E43" s="194"/>
    </row>
    <row r="44" spans="1:5" ht="12.75">
      <c r="A44" s="43">
        <v>32</v>
      </c>
      <c r="B44" s="16">
        <v>2119</v>
      </c>
      <c r="C44" s="14">
        <v>2131</v>
      </c>
      <c r="D44" s="17" t="s">
        <v>55</v>
      </c>
      <c r="E44" s="194"/>
    </row>
    <row r="45" spans="1:5" ht="12.75">
      <c r="A45" s="43">
        <v>33</v>
      </c>
      <c r="B45" s="16">
        <v>2119</v>
      </c>
      <c r="C45" s="14">
        <v>2343</v>
      </c>
      <c r="D45" s="17" t="s">
        <v>33</v>
      </c>
      <c r="E45" s="302">
        <v>8</v>
      </c>
    </row>
    <row r="46" spans="1:5" ht="12.75">
      <c r="A46" s="43">
        <v>34</v>
      </c>
      <c r="B46" s="16">
        <v>2310</v>
      </c>
      <c r="C46" s="14">
        <v>2111</v>
      </c>
      <c r="D46" s="17" t="s">
        <v>80</v>
      </c>
      <c r="E46" s="302">
        <v>3</v>
      </c>
    </row>
    <row r="47" spans="1:5" ht="12.75">
      <c r="A47" s="43">
        <v>35</v>
      </c>
      <c r="B47" s="16">
        <v>2321</v>
      </c>
      <c r="C47" s="14">
        <v>2111</v>
      </c>
      <c r="D47" s="17" t="s">
        <v>16</v>
      </c>
      <c r="E47" s="302">
        <v>640</v>
      </c>
    </row>
    <row r="48" spans="1:5" ht="12.75">
      <c r="A48" s="43"/>
      <c r="B48" s="16">
        <v>2321</v>
      </c>
      <c r="C48" s="14">
        <v>2322</v>
      </c>
      <c r="D48" s="17" t="s">
        <v>271</v>
      </c>
      <c r="E48" s="194"/>
    </row>
    <row r="49" spans="1:5" ht="12.75">
      <c r="A49" s="43"/>
      <c r="B49" s="16">
        <v>2321</v>
      </c>
      <c r="C49" s="14">
        <v>2324</v>
      </c>
      <c r="D49" s="142" t="s">
        <v>308</v>
      </c>
      <c r="E49" s="302">
        <v>0</v>
      </c>
    </row>
    <row r="50" spans="1:5" ht="12.75">
      <c r="A50" s="43"/>
      <c r="B50" s="16">
        <v>2399</v>
      </c>
      <c r="C50" s="14">
        <v>2321</v>
      </c>
      <c r="D50" s="142" t="s">
        <v>344</v>
      </c>
      <c r="E50" s="302">
        <v>0</v>
      </c>
    </row>
    <row r="51" spans="1:5" ht="12.75">
      <c r="A51" s="43"/>
      <c r="B51" s="16">
        <v>2399</v>
      </c>
      <c r="C51" s="14">
        <v>2322</v>
      </c>
      <c r="D51" s="142" t="s">
        <v>345</v>
      </c>
      <c r="E51" s="302">
        <v>0</v>
      </c>
    </row>
    <row r="52" spans="1:5" ht="12.75">
      <c r="A52" s="43">
        <v>37</v>
      </c>
      <c r="B52" s="16">
        <v>3113</v>
      </c>
      <c r="C52" s="14">
        <v>2122</v>
      </c>
      <c r="D52" s="17" t="s">
        <v>94</v>
      </c>
      <c r="E52" s="194"/>
    </row>
    <row r="53" spans="1:5" ht="12.75">
      <c r="A53" s="43">
        <v>38</v>
      </c>
      <c r="B53" s="16">
        <v>3113</v>
      </c>
      <c r="C53" s="14">
        <v>2322</v>
      </c>
      <c r="D53" s="17" t="s">
        <v>251</v>
      </c>
      <c r="E53" s="302">
        <v>0</v>
      </c>
    </row>
    <row r="54" spans="1:5" ht="12.75">
      <c r="A54" s="43">
        <v>39</v>
      </c>
      <c r="B54" s="16">
        <v>3141</v>
      </c>
      <c r="C54" s="14">
        <v>2111</v>
      </c>
      <c r="D54" s="17" t="s">
        <v>28</v>
      </c>
      <c r="E54" s="194"/>
    </row>
    <row r="55" spans="1:5" ht="12.75">
      <c r="A55" s="43">
        <v>40</v>
      </c>
      <c r="B55" s="16">
        <v>3143</v>
      </c>
      <c r="C55" s="14">
        <v>2111</v>
      </c>
      <c r="D55" s="17" t="s">
        <v>216</v>
      </c>
      <c r="E55" s="194"/>
    </row>
    <row r="56" spans="1:5" ht="12.75">
      <c r="A56" s="43"/>
      <c r="B56" s="16">
        <v>3291</v>
      </c>
      <c r="C56" s="14">
        <v>2329</v>
      </c>
      <c r="D56" s="17" t="s">
        <v>255</v>
      </c>
      <c r="E56" s="194"/>
    </row>
    <row r="57" spans="1:5" ht="12.75">
      <c r="A57" s="43"/>
      <c r="B57" s="16">
        <v>3299</v>
      </c>
      <c r="C57" s="14">
        <v>2141</v>
      </c>
      <c r="D57" s="17" t="s">
        <v>280</v>
      </c>
      <c r="E57" s="194"/>
    </row>
    <row r="58" spans="1:5" ht="12.75">
      <c r="A58" s="43">
        <v>41</v>
      </c>
      <c r="B58" s="16">
        <v>3314</v>
      </c>
      <c r="C58" s="14">
        <v>2111</v>
      </c>
      <c r="D58" s="15" t="s">
        <v>18</v>
      </c>
      <c r="E58" s="302">
        <v>1</v>
      </c>
    </row>
    <row r="59" spans="1:5" ht="12.75">
      <c r="A59" s="43"/>
      <c r="B59" s="16">
        <v>3315</v>
      </c>
      <c r="C59" s="14">
        <v>2111</v>
      </c>
      <c r="D59" s="246" t="s">
        <v>309</v>
      </c>
      <c r="E59" s="302">
        <v>0.7</v>
      </c>
    </row>
    <row r="60" spans="1:5" ht="12.75">
      <c r="A60" s="43">
        <v>42</v>
      </c>
      <c r="B60" s="16">
        <v>3319</v>
      </c>
      <c r="C60" s="14">
        <v>2329</v>
      </c>
      <c r="D60" s="15" t="s">
        <v>177</v>
      </c>
      <c r="E60" s="194"/>
    </row>
    <row r="61" spans="1:5" ht="12.75">
      <c r="A61" s="43">
        <v>43</v>
      </c>
      <c r="B61" s="16">
        <v>3341</v>
      </c>
      <c r="C61" s="14">
        <v>2111</v>
      </c>
      <c r="D61" s="15" t="s">
        <v>81</v>
      </c>
      <c r="E61" s="302">
        <v>2</v>
      </c>
    </row>
    <row r="62" spans="1:5" ht="12.75">
      <c r="A62" s="43"/>
      <c r="B62" s="16">
        <v>3349</v>
      </c>
      <c r="C62" s="14">
        <v>2111</v>
      </c>
      <c r="D62" s="246" t="s">
        <v>310</v>
      </c>
      <c r="E62" s="302">
        <v>1</v>
      </c>
    </row>
    <row r="63" spans="1:5" ht="12.75">
      <c r="A63" s="43">
        <v>44</v>
      </c>
      <c r="B63" s="16">
        <v>3392</v>
      </c>
      <c r="C63" s="14">
        <v>2132</v>
      </c>
      <c r="D63" s="15" t="s">
        <v>82</v>
      </c>
      <c r="E63" s="302">
        <v>42</v>
      </c>
    </row>
    <row r="64" spans="1:5" ht="12.75">
      <c r="A64" s="43">
        <v>45</v>
      </c>
      <c r="B64" s="16">
        <v>3399</v>
      </c>
      <c r="C64" s="14">
        <v>2111</v>
      </c>
      <c r="D64" s="246" t="s">
        <v>311</v>
      </c>
      <c r="E64" s="194"/>
    </row>
    <row r="65" spans="1:5" ht="12.75">
      <c r="A65" s="43">
        <v>46</v>
      </c>
      <c r="B65" s="16">
        <v>3419</v>
      </c>
      <c r="C65" s="18">
        <v>2132</v>
      </c>
      <c r="D65" s="246" t="s">
        <v>312</v>
      </c>
      <c r="E65" s="302">
        <v>65</v>
      </c>
    </row>
    <row r="66" spans="1:5" ht="12.75">
      <c r="A66" s="241">
        <v>47</v>
      </c>
      <c r="B66" s="32">
        <v>3421</v>
      </c>
      <c r="C66" s="33">
        <v>2321</v>
      </c>
      <c r="D66" s="34" t="s">
        <v>48</v>
      </c>
      <c r="E66" s="196"/>
    </row>
    <row r="67" spans="1:5" ht="12.75">
      <c r="A67" s="46">
        <v>48</v>
      </c>
      <c r="B67" s="243">
        <v>3429</v>
      </c>
      <c r="C67" s="244"/>
      <c r="D67" s="245" t="s">
        <v>123</v>
      </c>
      <c r="E67" s="192"/>
    </row>
    <row r="68" spans="1:5" ht="12.75">
      <c r="A68" s="43">
        <v>49</v>
      </c>
      <c r="B68" s="16">
        <v>3429</v>
      </c>
      <c r="C68" s="14">
        <v>2111</v>
      </c>
      <c r="D68" s="15" t="s">
        <v>124</v>
      </c>
      <c r="E68" s="194"/>
    </row>
    <row r="69" spans="1:5" ht="12.75">
      <c r="A69" s="43">
        <v>50</v>
      </c>
      <c r="B69" s="16">
        <v>3429</v>
      </c>
      <c r="C69" s="14">
        <v>2132</v>
      </c>
      <c r="D69" s="15" t="s">
        <v>125</v>
      </c>
      <c r="E69" s="300">
        <v>56</v>
      </c>
    </row>
    <row r="70" spans="1:5" ht="12.75">
      <c r="A70" s="43">
        <v>51</v>
      </c>
      <c r="B70" s="16">
        <v>3429</v>
      </c>
      <c r="C70" s="14">
        <v>2324</v>
      </c>
      <c r="D70" s="15" t="s">
        <v>229</v>
      </c>
      <c r="E70" s="194"/>
    </row>
    <row r="71" spans="1:5" ht="12.75">
      <c r="A71" s="43">
        <v>52</v>
      </c>
      <c r="B71" s="32">
        <v>3429</v>
      </c>
      <c r="C71" s="33" t="s">
        <v>50</v>
      </c>
      <c r="D71" s="65" t="s">
        <v>126</v>
      </c>
      <c r="E71" s="304">
        <f>SUM(E68:E70)</f>
        <v>56</v>
      </c>
    </row>
    <row r="72" spans="1:5" ht="12.75">
      <c r="A72" s="46">
        <v>53</v>
      </c>
      <c r="B72" s="30">
        <v>3511</v>
      </c>
      <c r="C72" s="31">
        <v>2132</v>
      </c>
      <c r="D72" s="150" t="s">
        <v>84</v>
      </c>
      <c r="E72" s="192"/>
    </row>
    <row r="73" spans="1:5" ht="12.75">
      <c r="A73" s="45">
        <v>54</v>
      </c>
      <c r="B73" s="32">
        <v>3511</v>
      </c>
      <c r="C73" s="33">
        <v>2111</v>
      </c>
      <c r="D73" s="34" t="s">
        <v>83</v>
      </c>
      <c r="E73" s="196"/>
    </row>
    <row r="74" spans="1:5" ht="12.75">
      <c r="A74" s="46">
        <v>55</v>
      </c>
      <c r="B74" s="30">
        <v>3612</v>
      </c>
      <c r="C74" s="31"/>
      <c r="D74" s="64" t="s">
        <v>127</v>
      </c>
      <c r="E74" s="192"/>
    </row>
    <row r="75" spans="1:5" ht="12.75">
      <c r="A75" s="43">
        <v>56</v>
      </c>
      <c r="B75" s="16">
        <v>3612</v>
      </c>
      <c r="C75" s="14">
        <v>2111</v>
      </c>
      <c r="D75" s="15" t="s">
        <v>128</v>
      </c>
      <c r="E75" s="303"/>
    </row>
    <row r="76" spans="1:5" ht="12.75">
      <c r="A76" s="43">
        <v>57</v>
      </c>
      <c r="B76" s="16">
        <v>3612</v>
      </c>
      <c r="C76" s="14">
        <v>2131</v>
      </c>
      <c r="D76" s="15" t="s">
        <v>129</v>
      </c>
      <c r="E76" s="300">
        <v>0.7</v>
      </c>
    </row>
    <row r="77" spans="1:5" ht="12.75">
      <c r="A77" s="43">
        <v>58</v>
      </c>
      <c r="B77" s="16">
        <v>3612</v>
      </c>
      <c r="C77" s="14">
        <v>2132</v>
      </c>
      <c r="D77" s="15" t="s">
        <v>130</v>
      </c>
      <c r="E77" s="300">
        <v>133</v>
      </c>
    </row>
    <row r="78" spans="1:5" ht="12.75">
      <c r="A78" s="43">
        <v>59</v>
      </c>
      <c r="B78" s="16">
        <v>3612</v>
      </c>
      <c r="C78" s="14">
        <v>2324</v>
      </c>
      <c r="D78" s="15" t="s">
        <v>229</v>
      </c>
      <c r="E78" s="194">
        <v>3</v>
      </c>
    </row>
    <row r="79" spans="1:5" ht="12.75">
      <c r="A79" s="45">
        <v>60</v>
      </c>
      <c r="B79" s="32">
        <v>3612</v>
      </c>
      <c r="C79" s="33" t="s">
        <v>53</v>
      </c>
      <c r="D79" s="65" t="s">
        <v>131</v>
      </c>
      <c r="E79" s="302">
        <f>SUM(E75:E78)</f>
        <v>136.7</v>
      </c>
    </row>
    <row r="80" spans="1:5" ht="12.75">
      <c r="A80" s="46">
        <v>61</v>
      </c>
      <c r="B80" s="30">
        <v>3613</v>
      </c>
      <c r="C80" s="31"/>
      <c r="D80" s="64" t="s">
        <v>132</v>
      </c>
      <c r="E80" s="194"/>
    </row>
    <row r="81" spans="1:5" ht="12.75">
      <c r="A81" s="43">
        <v>62</v>
      </c>
      <c r="B81" s="16">
        <v>3613</v>
      </c>
      <c r="C81" s="14">
        <v>2111</v>
      </c>
      <c r="D81" s="15" t="s">
        <v>133</v>
      </c>
      <c r="E81" s="303">
        <v>33</v>
      </c>
    </row>
    <row r="82" spans="1:5" ht="12.75">
      <c r="A82" s="43">
        <v>63</v>
      </c>
      <c r="B82" s="16">
        <v>3613</v>
      </c>
      <c r="C82" s="14">
        <v>2132</v>
      </c>
      <c r="D82" s="15" t="s">
        <v>134</v>
      </c>
      <c r="E82" s="300">
        <v>82</v>
      </c>
    </row>
    <row r="83" spans="1:5" ht="12.75">
      <c r="A83" s="241"/>
      <c r="B83" s="156"/>
      <c r="C83" s="157">
        <v>2324</v>
      </c>
      <c r="D83" s="295"/>
      <c r="E83" s="300"/>
    </row>
    <row r="84" spans="1:5" ht="12.75">
      <c r="A84" s="45">
        <v>64</v>
      </c>
      <c r="B84" s="32">
        <v>3613</v>
      </c>
      <c r="C84" s="33" t="s">
        <v>50</v>
      </c>
      <c r="D84" s="65" t="s">
        <v>126</v>
      </c>
      <c r="E84" s="304">
        <f>SUM(E81:E82)</f>
        <v>115</v>
      </c>
    </row>
    <row r="85" spans="1:5" ht="12.75">
      <c r="A85" s="248"/>
      <c r="B85" s="38">
        <v>3619</v>
      </c>
      <c r="C85" s="39">
        <v>2141</v>
      </c>
      <c r="D85" s="256" t="s">
        <v>272</v>
      </c>
      <c r="E85" s="198"/>
    </row>
    <row r="86" spans="1:5" ht="12.75">
      <c r="A86" s="46">
        <v>65</v>
      </c>
      <c r="B86" s="30"/>
      <c r="C86" s="31"/>
      <c r="D86" s="64" t="s">
        <v>135</v>
      </c>
      <c r="E86" s="198"/>
    </row>
    <row r="87" spans="1:5" ht="12.75">
      <c r="A87" s="43">
        <v>66</v>
      </c>
      <c r="B87" s="16">
        <v>3632</v>
      </c>
      <c r="C87" s="14">
        <v>2111</v>
      </c>
      <c r="D87" s="15" t="s">
        <v>128</v>
      </c>
      <c r="E87" s="305">
        <v>25</v>
      </c>
    </row>
    <row r="88" spans="1:5" ht="12.75">
      <c r="A88" s="43">
        <v>67</v>
      </c>
      <c r="B88" s="16">
        <v>3632</v>
      </c>
      <c r="C88" s="14">
        <v>2131</v>
      </c>
      <c r="D88" s="15" t="s">
        <v>129</v>
      </c>
      <c r="E88" s="300">
        <v>6</v>
      </c>
    </row>
    <row r="89" spans="1:5" ht="12.75">
      <c r="A89" s="241"/>
      <c r="B89" s="156"/>
      <c r="C89" s="157">
        <v>2322</v>
      </c>
      <c r="D89" s="295" t="s">
        <v>232</v>
      </c>
      <c r="E89" s="300"/>
    </row>
    <row r="90" spans="1:5" ht="12.75">
      <c r="A90" s="241"/>
      <c r="B90" s="156">
        <v>3632</v>
      </c>
      <c r="C90" s="157">
        <v>2324</v>
      </c>
      <c r="D90" s="289" t="s">
        <v>229</v>
      </c>
      <c r="E90" s="194">
        <v>10</v>
      </c>
    </row>
    <row r="91" spans="1:5" ht="12.75">
      <c r="A91" s="45">
        <v>68</v>
      </c>
      <c r="B91" s="32">
        <v>3632</v>
      </c>
      <c r="C91" s="33" t="s">
        <v>50</v>
      </c>
      <c r="D91" s="65" t="s">
        <v>126</v>
      </c>
      <c r="E91" s="301">
        <f>SUM(E87:E90)</f>
        <v>41</v>
      </c>
    </row>
    <row r="92" spans="1:5" ht="12.75">
      <c r="A92" s="46">
        <v>69</v>
      </c>
      <c r="B92" s="30">
        <v>3633</v>
      </c>
      <c r="C92" s="31"/>
      <c r="D92" s="64" t="s">
        <v>95</v>
      </c>
      <c r="E92" s="192"/>
    </row>
    <row r="93" spans="1:5" ht="12.75">
      <c r="A93" s="43">
        <v>70</v>
      </c>
      <c r="B93" s="16">
        <v>3633</v>
      </c>
      <c r="C93" s="14">
        <v>2132</v>
      </c>
      <c r="D93" s="246" t="s">
        <v>220</v>
      </c>
      <c r="E93" s="300">
        <v>152</v>
      </c>
    </row>
    <row r="94" spans="1:5" ht="12.75">
      <c r="A94" s="43"/>
      <c r="B94" s="16"/>
      <c r="C94" s="14">
        <v>2231</v>
      </c>
      <c r="D94" s="246" t="s">
        <v>313</v>
      </c>
      <c r="E94" s="194"/>
    </row>
    <row r="95" spans="1:5" ht="12.75">
      <c r="A95" s="43">
        <v>71</v>
      </c>
      <c r="B95" s="16">
        <v>3633</v>
      </c>
      <c r="C95" s="14">
        <v>3202</v>
      </c>
      <c r="D95" s="246" t="s">
        <v>230</v>
      </c>
      <c r="E95" s="194"/>
    </row>
    <row r="96" spans="1:5" ht="12.75">
      <c r="A96" s="45">
        <v>72</v>
      </c>
      <c r="B96" s="32">
        <v>3633</v>
      </c>
      <c r="C96" s="33" t="s">
        <v>50</v>
      </c>
      <c r="D96" s="65" t="s">
        <v>126</v>
      </c>
      <c r="E96" s="301">
        <f>SUM(E93:E95)</f>
        <v>152</v>
      </c>
    </row>
    <row r="97" spans="1:5" ht="12.75">
      <c r="A97" s="242">
        <v>73</v>
      </c>
      <c r="B97" s="243"/>
      <c r="C97" s="244"/>
      <c r="D97" s="64" t="s">
        <v>136</v>
      </c>
      <c r="E97" s="192"/>
    </row>
    <row r="98" spans="1:5" ht="12.75">
      <c r="A98" s="43">
        <v>74</v>
      </c>
      <c r="B98" s="16">
        <v>3639</v>
      </c>
      <c r="C98" s="151">
        <v>2111</v>
      </c>
      <c r="D98" s="15" t="s">
        <v>137</v>
      </c>
      <c r="E98" s="300">
        <v>2</v>
      </c>
    </row>
    <row r="99" spans="1:5" ht="12.75">
      <c r="A99" s="43"/>
      <c r="B99" s="16"/>
      <c r="C99" s="151">
        <v>2119</v>
      </c>
      <c r="D99" s="15" t="s">
        <v>281</v>
      </c>
      <c r="E99" s="194">
        <v>2</v>
      </c>
    </row>
    <row r="100" spans="1:5" ht="12.75">
      <c r="A100" s="43">
        <v>75</v>
      </c>
      <c r="B100" s="16">
        <v>3639</v>
      </c>
      <c r="C100" s="14">
        <v>2131</v>
      </c>
      <c r="D100" s="15" t="s">
        <v>129</v>
      </c>
      <c r="E100" s="300">
        <v>76</v>
      </c>
    </row>
    <row r="101" spans="1:5" ht="12.75">
      <c r="A101" s="43">
        <v>76</v>
      </c>
      <c r="B101" s="16">
        <v>3639</v>
      </c>
      <c r="C101" s="14">
        <v>2133</v>
      </c>
      <c r="D101" s="15" t="s">
        <v>220</v>
      </c>
      <c r="E101" s="194"/>
    </row>
    <row r="102" spans="1:5" ht="12.75">
      <c r="A102" s="43">
        <v>77</v>
      </c>
      <c r="B102" s="16">
        <v>3639</v>
      </c>
      <c r="C102" s="14">
        <v>2310</v>
      </c>
      <c r="D102" s="15" t="s">
        <v>217</v>
      </c>
      <c r="E102" s="194"/>
    </row>
    <row r="103" spans="1:5" ht="12.75">
      <c r="A103" s="43">
        <v>78</v>
      </c>
      <c r="B103" s="16">
        <v>3639</v>
      </c>
      <c r="C103" s="14">
        <v>2324</v>
      </c>
      <c r="D103" s="15" t="s">
        <v>138</v>
      </c>
      <c r="E103" s="194"/>
    </row>
    <row r="104" spans="1:5" ht="12.75">
      <c r="A104" s="43">
        <v>79</v>
      </c>
      <c r="B104" s="16">
        <v>3639</v>
      </c>
      <c r="C104" s="14">
        <v>3202</v>
      </c>
      <c r="D104" s="15" t="s">
        <v>278</v>
      </c>
      <c r="E104" s="194"/>
    </row>
    <row r="105" spans="1:5" ht="12.75">
      <c r="A105" s="43">
        <v>80</v>
      </c>
      <c r="B105" s="16">
        <v>3639</v>
      </c>
      <c r="C105" s="14">
        <v>3111</v>
      </c>
      <c r="D105" s="15" t="s">
        <v>231</v>
      </c>
      <c r="E105" s="300">
        <v>200</v>
      </c>
    </row>
    <row r="106" spans="1:5" ht="12.75">
      <c r="A106" s="43">
        <v>81</v>
      </c>
      <c r="B106" s="156">
        <v>3639</v>
      </c>
      <c r="C106" s="157" t="s">
        <v>52</v>
      </c>
      <c r="D106" s="65" t="s">
        <v>131</v>
      </c>
      <c r="E106" s="301">
        <f>SUM(E98:E105)</f>
        <v>280</v>
      </c>
    </row>
    <row r="107" spans="1:5" ht="12.75">
      <c r="A107" s="248"/>
      <c r="B107" s="38">
        <v>3721</v>
      </c>
      <c r="C107" s="39">
        <v>2111</v>
      </c>
      <c r="D107" s="282" t="s">
        <v>282</v>
      </c>
      <c r="E107" s="306"/>
    </row>
    <row r="108" spans="1:5" ht="12.75">
      <c r="A108" s="248"/>
      <c r="B108" s="38">
        <v>3722</v>
      </c>
      <c r="C108" s="39">
        <v>2111</v>
      </c>
      <c r="D108" s="282" t="s">
        <v>338</v>
      </c>
      <c r="E108" s="307">
        <v>0</v>
      </c>
    </row>
    <row r="109" spans="1:5" ht="12.75">
      <c r="A109" s="264">
        <v>82</v>
      </c>
      <c r="B109" s="35">
        <v>3723</v>
      </c>
      <c r="C109" s="36">
        <v>2324</v>
      </c>
      <c r="D109" s="290" t="s">
        <v>314</v>
      </c>
      <c r="E109" s="296">
        <v>5</v>
      </c>
    </row>
    <row r="110" spans="1:5" ht="12.75">
      <c r="A110" s="264"/>
      <c r="B110" s="292">
        <v>3725</v>
      </c>
      <c r="C110" s="36"/>
      <c r="D110" s="291" t="s">
        <v>315</v>
      </c>
      <c r="E110" s="192"/>
    </row>
    <row r="111" spans="1:5" ht="12.75">
      <c r="A111" s="264"/>
      <c r="B111" s="35">
        <v>3725</v>
      </c>
      <c r="C111" s="36">
        <v>2111</v>
      </c>
      <c r="D111" s="290" t="s">
        <v>316</v>
      </c>
      <c r="E111" s="308">
        <v>45</v>
      </c>
    </row>
    <row r="112" spans="1:5" ht="12.75">
      <c r="A112" s="264"/>
      <c r="B112" s="35">
        <v>3725</v>
      </c>
      <c r="C112" s="36">
        <v>2324</v>
      </c>
      <c r="D112" s="290" t="s">
        <v>229</v>
      </c>
      <c r="E112" s="308">
        <v>56</v>
      </c>
    </row>
    <row r="113" spans="1:5" ht="12.75">
      <c r="A113" s="264"/>
      <c r="B113" s="292">
        <v>3725</v>
      </c>
      <c r="C113" s="293" t="s">
        <v>50</v>
      </c>
      <c r="D113" s="291" t="s">
        <v>126</v>
      </c>
      <c r="E113" s="301">
        <f>SUM(E111:E112)</f>
        <v>101</v>
      </c>
    </row>
    <row r="114" spans="1:5" ht="12.75">
      <c r="A114" s="264"/>
      <c r="B114" s="35">
        <v>3745</v>
      </c>
      <c r="C114" s="36">
        <v>2324</v>
      </c>
      <c r="D114" s="37" t="s">
        <v>283</v>
      </c>
      <c r="E114" s="198"/>
    </row>
    <row r="115" spans="1:5" ht="12.75">
      <c r="A115" s="264"/>
      <c r="B115" s="35">
        <v>3769</v>
      </c>
      <c r="C115" s="36">
        <v>2210</v>
      </c>
      <c r="D115" s="37" t="s">
        <v>339</v>
      </c>
      <c r="E115" s="198"/>
    </row>
    <row r="116" spans="1:5" ht="12.75">
      <c r="A116" s="264">
        <v>83</v>
      </c>
      <c r="B116" s="35">
        <v>5512</v>
      </c>
      <c r="C116" s="36">
        <v>2324</v>
      </c>
      <c r="D116" s="37" t="s">
        <v>252</v>
      </c>
      <c r="E116" s="198"/>
    </row>
    <row r="117" spans="1:5" ht="12.75">
      <c r="A117" s="264">
        <v>84</v>
      </c>
      <c r="B117" s="35">
        <v>5512</v>
      </c>
      <c r="C117" s="36">
        <v>3113</v>
      </c>
      <c r="D117" s="37" t="s">
        <v>225</v>
      </c>
      <c r="E117" s="198"/>
    </row>
    <row r="118" spans="1:5" ht="12.75">
      <c r="A118" s="264">
        <v>85</v>
      </c>
      <c r="B118" s="35">
        <v>5299</v>
      </c>
      <c r="C118" s="36">
        <v>2321</v>
      </c>
      <c r="D118" s="37" t="s">
        <v>49</v>
      </c>
      <c r="E118" s="198"/>
    </row>
    <row r="119" spans="1:5" ht="12.75">
      <c r="A119" s="264"/>
      <c r="B119" s="35">
        <v>6112</v>
      </c>
      <c r="C119" s="36">
        <v>2324</v>
      </c>
      <c r="D119" s="37" t="s">
        <v>203</v>
      </c>
      <c r="E119" s="198"/>
    </row>
    <row r="120" spans="1:5" ht="12.75">
      <c r="A120" s="46">
        <v>86</v>
      </c>
      <c r="B120" s="30"/>
      <c r="C120" s="31"/>
      <c r="D120" s="64" t="s">
        <v>19</v>
      </c>
      <c r="E120" s="192"/>
    </row>
    <row r="121" spans="1:5" ht="12.75">
      <c r="A121" s="43">
        <v>87</v>
      </c>
      <c r="B121" s="16">
        <v>6171</v>
      </c>
      <c r="C121" s="14">
        <v>2111</v>
      </c>
      <c r="D121" s="15" t="s">
        <v>139</v>
      </c>
      <c r="E121" s="300">
        <v>50</v>
      </c>
    </row>
    <row r="122" spans="1:5" ht="12.75">
      <c r="A122" s="43">
        <v>88</v>
      </c>
      <c r="B122" s="16">
        <v>6171</v>
      </c>
      <c r="C122" s="14">
        <v>2310</v>
      </c>
      <c r="D122" s="15" t="s">
        <v>253</v>
      </c>
      <c r="E122" s="194"/>
    </row>
    <row r="123" spans="1:5" ht="12.75">
      <c r="A123" s="43">
        <v>89</v>
      </c>
      <c r="B123" s="16">
        <v>6171</v>
      </c>
      <c r="C123" s="14">
        <v>2322</v>
      </c>
      <c r="D123" s="15" t="s">
        <v>232</v>
      </c>
      <c r="E123" s="194"/>
    </row>
    <row r="124" spans="1:5" ht="12.75">
      <c r="A124" s="43">
        <v>90</v>
      </c>
      <c r="B124" s="16">
        <v>6171</v>
      </c>
      <c r="C124" s="14">
        <v>2324</v>
      </c>
      <c r="D124" s="15" t="s">
        <v>138</v>
      </c>
      <c r="E124" s="194"/>
    </row>
    <row r="125" spans="1:5" ht="12.75">
      <c r="A125" s="43">
        <v>91</v>
      </c>
      <c r="B125" s="16"/>
      <c r="C125" s="14">
        <v>2328</v>
      </c>
      <c r="D125" s="15" t="s">
        <v>221</v>
      </c>
      <c r="E125" s="194"/>
    </row>
    <row r="126" spans="1:5" ht="12.75">
      <c r="A126" s="241"/>
      <c r="B126" s="156">
        <v>6171</v>
      </c>
      <c r="C126" s="157">
        <v>2329</v>
      </c>
      <c r="D126" s="295" t="s">
        <v>346</v>
      </c>
      <c r="E126" s="194"/>
    </row>
    <row r="127" spans="1:5" ht="12.75">
      <c r="A127" s="45">
        <v>92</v>
      </c>
      <c r="B127" s="152">
        <v>6171</v>
      </c>
      <c r="C127" s="32" t="s">
        <v>50</v>
      </c>
      <c r="D127" s="65" t="s">
        <v>126</v>
      </c>
      <c r="E127" s="301">
        <f>SUM(E121:E125)</f>
        <v>50</v>
      </c>
    </row>
    <row r="128" spans="1:5" ht="12.75">
      <c r="A128" s="46">
        <v>93</v>
      </c>
      <c r="B128" s="40"/>
      <c r="C128" s="30"/>
      <c r="D128" s="64" t="s">
        <v>141</v>
      </c>
      <c r="E128" s="192"/>
    </row>
    <row r="129" spans="1:5" ht="12.75">
      <c r="A129" s="43">
        <v>94</v>
      </c>
      <c r="B129" s="19">
        <v>6310</v>
      </c>
      <c r="C129" s="16">
        <v>2141</v>
      </c>
      <c r="D129" s="15" t="s">
        <v>140</v>
      </c>
      <c r="E129" s="300">
        <v>1.5</v>
      </c>
    </row>
    <row r="130" spans="1:5" ht="12.75">
      <c r="A130" s="43">
        <v>95</v>
      </c>
      <c r="B130" s="19">
        <v>6310</v>
      </c>
      <c r="C130" s="16">
        <v>2324</v>
      </c>
      <c r="D130" s="15" t="s">
        <v>142</v>
      </c>
      <c r="E130" s="194"/>
    </row>
    <row r="131" spans="1:5" ht="12.75">
      <c r="A131" s="45">
        <v>96</v>
      </c>
      <c r="B131" s="32">
        <v>6310</v>
      </c>
      <c r="C131" s="33" t="s">
        <v>50</v>
      </c>
      <c r="D131" s="65" t="s">
        <v>126</v>
      </c>
      <c r="E131" s="301">
        <f>SUM(E129:E130)</f>
        <v>1.5</v>
      </c>
    </row>
    <row r="132" spans="1:4" ht="12.75">
      <c r="A132" s="248"/>
      <c r="B132" s="38">
        <v>6402</v>
      </c>
      <c r="C132" s="39">
        <v>2222</v>
      </c>
      <c r="D132" s="256"/>
    </row>
    <row r="133" spans="1:5" ht="12.75">
      <c r="A133" s="46">
        <v>97</v>
      </c>
      <c r="B133" s="30">
        <v>6402</v>
      </c>
      <c r="C133" s="31">
        <v>2226</v>
      </c>
      <c r="D133" s="150" t="s">
        <v>89</v>
      </c>
      <c r="E133" s="192"/>
    </row>
    <row r="134" spans="1:5" ht="12.75">
      <c r="A134" s="43">
        <v>98</v>
      </c>
      <c r="B134" s="16">
        <v>6409</v>
      </c>
      <c r="C134" s="14">
        <v>2329</v>
      </c>
      <c r="D134" s="15" t="s">
        <v>87</v>
      </c>
      <c r="E134" s="194"/>
    </row>
    <row r="135" spans="1:5" ht="12.75">
      <c r="A135" s="43">
        <v>99</v>
      </c>
      <c r="B135" s="16"/>
      <c r="C135" s="14">
        <v>8113</v>
      </c>
      <c r="D135" s="15" t="s">
        <v>90</v>
      </c>
      <c r="E135" s="194">
        <v>100</v>
      </c>
    </row>
    <row r="136" spans="1:5" ht="12.75">
      <c r="A136" s="43">
        <v>100</v>
      </c>
      <c r="B136" s="16"/>
      <c r="C136" s="14">
        <v>-8114</v>
      </c>
      <c r="D136" s="15" t="s">
        <v>121</v>
      </c>
      <c r="E136" s="300">
        <v>0</v>
      </c>
    </row>
    <row r="137" spans="1:5" ht="12.75">
      <c r="A137" s="43">
        <v>101</v>
      </c>
      <c r="B137" s="16"/>
      <c r="C137" s="14">
        <f>+-8115</f>
        <v>-8115</v>
      </c>
      <c r="D137" s="15" t="s">
        <v>122</v>
      </c>
      <c r="E137" s="194">
        <v>1472</v>
      </c>
    </row>
    <row r="138" spans="1:5" ht="12.75">
      <c r="A138" s="43">
        <v>102</v>
      </c>
      <c r="B138" s="16"/>
      <c r="C138" s="14">
        <v>8123</v>
      </c>
      <c r="D138" s="15" t="s">
        <v>20</v>
      </c>
      <c r="E138" s="194"/>
    </row>
    <row r="139" spans="1:5" ht="12.75">
      <c r="A139" s="43">
        <v>103</v>
      </c>
      <c r="B139" s="16"/>
      <c r="C139" s="14">
        <v>8123</v>
      </c>
      <c r="D139" s="15" t="s">
        <v>21</v>
      </c>
      <c r="E139" s="194"/>
    </row>
    <row r="140" spans="1:5" ht="12.75">
      <c r="A140" s="43">
        <v>104</v>
      </c>
      <c r="B140" s="16"/>
      <c r="C140" s="14">
        <v>8123</v>
      </c>
      <c r="D140" s="15" t="s">
        <v>22</v>
      </c>
      <c r="E140" s="194"/>
    </row>
    <row r="141" spans="1:5" ht="12.75">
      <c r="A141" s="43">
        <v>105</v>
      </c>
      <c r="B141" s="16"/>
      <c r="C141" s="14">
        <v>8123</v>
      </c>
      <c r="D141" s="15" t="s">
        <v>23</v>
      </c>
      <c r="E141" s="194"/>
    </row>
    <row r="142" spans="1:5" ht="12.75">
      <c r="A142" s="43">
        <v>106</v>
      </c>
      <c r="B142" s="19"/>
      <c r="C142" s="16">
        <v>8126</v>
      </c>
      <c r="D142" s="20" t="s">
        <v>47</v>
      </c>
      <c r="E142" s="194"/>
    </row>
    <row r="143" spans="1:5" ht="12.75">
      <c r="A143" s="43">
        <v>107</v>
      </c>
      <c r="B143" s="19"/>
      <c r="C143" s="16">
        <v>8127</v>
      </c>
      <c r="D143" s="20" t="s">
        <v>249</v>
      </c>
      <c r="E143" s="194"/>
    </row>
    <row r="144" spans="1:5" ht="12.75">
      <c r="A144" s="43">
        <v>108</v>
      </c>
      <c r="B144" s="19"/>
      <c r="C144" s="16">
        <v>-8128</v>
      </c>
      <c r="D144" s="20" t="s">
        <v>249</v>
      </c>
      <c r="E144" s="194"/>
    </row>
    <row r="145" spans="1:5" ht="12.75">
      <c r="A145" s="45">
        <v>109</v>
      </c>
      <c r="B145" s="152"/>
      <c r="C145" s="32">
        <v>8124</v>
      </c>
      <c r="D145" s="268" t="s">
        <v>24</v>
      </c>
      <c r="E145" s="309">
        <v>-1358</v>
      </c>
    </row>
    <row r="146" spans="1:5" ht="12.75">
      <c r="A146" s="265">
        <v>110</v>
      </c>
      <c r="B146" s="266"/>
      <c r="C146" s="266"/>
      <c r="D146" s="267" t="s">
        <v>25</v>
      </c>
      <c r="E146" s="310">
        <f>SUM(E131:E145,E127,E113,E109,E108,E106,E96,E91,E84,E79,E71,E45:E65,E30,E29,E28,E25)</f>
        <v>9766.3</v>
      </c>
    </row>
    <row r="148" spans="1:4" ht="12.75">
      <c r="A148" s="7"/>
      <c r="B148" s="7"/>
      <c r="C148" s="7"/>
      <c r="D148" s="7" t="s">
        <v>93</v>
      </c>
    </row>
    <row r="149" spans="1:244" s="236" customFormat="1" ht="12.75">
      <c r="A149" s="235">
        <v>111</v>
      </c>
      <c r="C149" s="237">
        <v>8123</v>
      </c>
      <c r="D149" s="236" t="s">
        <v>88</v>
      </c>
      <c r="E149" s="6"/>
      <c r="F149" s="6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</row>
    <row r="150" spans="1:244" s="239" customFormat="1" ht="12.75">
      <c r="A150" s="238">
        <v>112</v>
      </c>
      <c r="C150" s="240">
        <v>8124</v>
      </c>
      <c r="D150" s="239" t="s">
        <v>43</v>
      </c>
      <c r="E150" s="6"/>
      <c r="F150" s="6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</row>
    <row r="152" spans="1:4" ht="12.75">
      <c r="A152" s="12"/>
      <c r="B152" s="12"/>
      <c r="C152" s="12"/>
      <c r="D152" s="12" t="s">
        <v>91</v>
      </c>
    </row>
    <row r="154" spans="1:5" ht="12.75">
      <c r="A154" s="77" t="s">
        <v>45</v>
      </c>
      <c r="B154" s="75" t="s">
        <v>34</v>
      </c>
      <c r="C154" s="78" t="s">
        <v>35</v>
      </c>
      <c r="D154" s="75" t="s">
        <v>36</v>
      </c>
      <c r="E154" s="327" t="s">
        <v>343</v>
      </c>
    </row>
    <row r="155" spans="1:5" ht="13.5" thickBot="1">
      <c r="A155" s="76"/>
      <c r="B155" s="66"/>
      <c r="C155" s="67"/>
      <c r="D155" s="66"/>
      <c r="E155" s="328">
        <v>2010</v>
      </c>
    </row>
    <row r="156" spans="1:5" ht="13.5" thickTop="1">
      <c r="A156" s="68">
        <v>113</v>
      </c>
      <c r="B156" s="69"/>
      <c r="C156" s="70"/>
      <c r="D156" s="69" t="s">
        <v>144</v>
      </c>
      <c r="E156" s="329"/>
    </row>
    <row r="157" spans="1:5" ht="12" customHeight="1">
      <c r="A157" s="79">
        <v>114</v>
      </c>
      <c r="B157" s="24">
        <v>1039</v>
      </c>
      <c r="C157" s="25">
        <v>5139</v>
      </c>
      <c r="D157" s="24" t="s">
        <v>143</v>
      </c>
      <c r="E157" s="194"/>
    </row>
    <row r="158" spans="1:6" ht="12" customHeight="1">
      <c r="A158" s="79">
        <v>115</v>
      </c>
      <c r="B158" s="24">
        <v>1039</v>
      </c>
      <c r="C158" s="25">
        <v>5156</v>
      </c>
      <c r="D158" s="24" t="s">
        <v>145</v>
      </c>
      <c r="E158" s="194"/>
      <c r="F158" s="6"/>
    </row>
    <row r="159" spans="1:5" ht="12.75">
      <c r="A159" s="140">
        <v>116</v>
      </c>
      <c r="B159" s="71">
        <v>1039</v>
      </c>
      <c r="C159" s="72" t="s">
        <v>50</v>
      </c>
      <c r="D159" s="73" t="s">
        <v>126</v>
      </c>
      <c r="E159" s="196"/>
    </row>
    <row r="160" spans="1:5" ht="12.75">
      <c r="A160" s="132">
        <v>117</v>
      </c>
      <c r="B160" s="74">
        <v>1099</v>
      </c>
      <c r="C160" s="84"/>
      <c r="D160" s="85" t="s">
        <v>85</v>
      </c>
      <c r="E160" s="198"/>
    </row>
    <row r="161" spans="1:5" ht="12.75">
      <c r="A161" s="133">
        <v>118</v>
      </c>
      <c r="B161" s="86"/>
      <c r="C161" s="87"/>
      <c r="D161" s="88" t="s">
        <v>148</v>
      </c>
      <c r="E161" s="192"/>
    </row>
    <row r="162" spans="1:5" ht="12.75">
      <c r="A162" s="131"/>
      <c r="B162" s="155">
        <v>2212</v>
      </c>
      <c r="C162" s="219">
        <v>5011</v>
      </c>
      <c r="D162" s="155" t="s">
        <v>284</v>
      </c>
      <c r="E162" s="194">
        <v>2</v>
      </c>
    </row>
    <row r="163" spans="1:5" ht="12.75">
      <c r="A163" s="79">
        <v>119</v>
      </c>
      <c r="B163" s="26">
        <v>2212</v>
      </c>
      <c r="C163" s="27">
        <v>5021</v>
      </c>
      <c r="D163" s="26" t="s">
        <v>146</v>
      </c>
      <c r="E163" s="194"/>
    </row>
    <row r="164" spans="1:5" ht="12.75">
      <c r="A164" s="79"/>
      <c r="B164" s="26">
        <v>2212</v>
      </c>
      <c r="C164" s="27">
        <v>5031</v>
      </c>
      <c r="D164" s="24" t="s">
        <v>317</v>
      </c>
      <c r="E164" s="194">
        <v>0.1</v>
      </c>
    </row>
    <row r="165" spans="1:5" ht="12.75">
      <c r="A165" s="79"/>
      <c r="B165" s="26">
        <v>2212</v>
      </c>
      <c r="C165" s="27">
        <v>5032</v>
      </c>
      <c r="D165" s="24" t="s">
        <v>205</v>
      </c>
      <c r="E165" s="194"/>
    </row>
    <row r="166" spans="1:5" ht="12.75">
      <c r="A166" s="79">
        <v>120</v>
      </c>
      <c r="B166" s="26">
        <v>2212</v>
      </c>
      <c r="C166" s="27">
        <v>5139</v>
      </c>
      <c r="D166" s="26" t="s">
        <v>160</v>
      </c>
      <c r="E166" s="194"/>
    </row>
    <row r="167" spans="1:5" ht="12.75">
      <c r="A167" s="79"/>
      <c r="B167" s="26"/>
      <c r="C167" s="27">
        <v>5163</v>
      </c>
      <c r="D167" s="26" t="s">
        <v>147</v>
      </c>
      <c r="E167" s="194"/>
    </row>
    <row r="168" spans="1:5" ht="12.75">
      <c r="A168" s="79">
        <v>121</v>
      </c>
      <c r="B168" s="26">
        <v>2212</v>
      </c>
      <c r="C168" s="27">
        <v>5166</v>
      </c>
      <c r="D168" s="26" t="s">
        <v>149</v>
      </c>
      <c r="E168" s="194"/>
    </row>
    <row r="169" spans="1:5" ht="12.75">
      <c r="A169" s="79">
        <v>122</v>
      </c>
      <c r="B169" s="26">
        <v>2212</v>
      </c>
      <c r="C169" s="27">
        <v>5169</v>
      </c>
      <c r="D169" s="26" t="s">
        <v>150</v>
      </c>
      <c r="E169" s="194">
        <v>30</v>
      </c>
    </row>
    <row r="170" spans="1:5" ht="12.75">
      <c r="A170" s="79">
        <v>123</v>
      </c>
      <c r="B170" s="26">
        <v>2212</v>
      </c>
      <c r="C170" s="27">
        <v>5171</v>
      </c>
      <c r="D170" s="26" t="s">
        <v>151</v>
      </c>
      <c r="E170" s="300">
        <v>140</v>
      </c>
    </row>
    <row r="171" spans="1:5" ht="12.75">
      <c r="A171" s="79"/>
      <c r="B171" s="26"/>
      <c r="C171" s="27">
        <v>5362</v>
      </c>
      <c r="D171" s="26" t="s">
        <v>211</v>
      </c>
      <c r="E171" s="194"/>
    </row>
    <row r="172" spans="1:5" ht="12.75">
      <c r="A172" s="79">
        <v>124</v>
      </c>
      <c r="B172" s="26"/>
      <c r="C172" s="27">
        <v>6121</v>
      </c>
      <c r="D172" s="26" t="s">
        <v>165</v>
      </c>
      <c r="E172" s="330">
        <v>1000.6</v>
      </c>
    </row>
    <row r="173" spans="1:5" ht="12.75">
      <c r="A173" s="79">
        <v>125</v>
      </c>
      <c r="B173" s="26">
        <v>2212</v>
      </c>
      <c r="C173" s="27">
        <v>6130</v>
      </c>
      <c r="D173" s="26" t="s">
        <v>152</v>
      </c>
      <c r="E173" s="194"/>
    </row>
    <row r="174" spans="1:5" ht="12.75">
      <c r="A174" s="140">
        <v>126</v>
      </c>
      <c r="B174" s="91">
        <v>2212</v>
      </c>
      <c r="C174" s="92" t="s">
        <v>96</v>
      </c>
      <c r="D174" s="73" t="s">
        <v>126</v>
      </c>
      <c r="E174" s="304">
        <f>SUM(E162:E173)</f>
        <v>1172.7</v>
      </c>
    </row>
    <row r="175" spans="1:5" ht="12.75">
      <c r="A175" s="133">
        <v>127</v>
      </c>
      <c r="B175" s="94">
        <v>2219</v>
      </c>
      <c r="C175" s="95"/>
      <c r="D175" s="88" t="s">
        <v>154</v>
      </c>
      <c r="E175" s="192"/>
    </row>
    <row r="176" spans="1:5" ht="12.75">
      <c r="A176" s="134">
        <v>128</v>
      </c>
      <c r="B176" s="153"/>
      <c r="C176" s="154">
        <v>5021</v>
      </c>
      <c r="D176" s="24" t="s">
        <v>146</v>
      </c>
      <c r="E176" s="194"/>
    </row>
    <row r="177" spans="1:5" ht="12.75">
      <c r="A177" s="134"/>
      <c r="B177" s="153"/>
      <c r="C177" s="154">
        <v>5011</v>
      </c>
      <c r="D177" s="24" t="s">
        <v>284</v>
      </c>
      <c r="E177" s="300">
        <v>4</v>
      </c>
    </row>
    <row r="178" spans="1:5" ht="12.75">
      <c r="A178" s="134"/>
      <c r="B178" s="153"/>
      <c r="C178" s="154">
        <v>5031</v>
      </c>
      <c r="D178" s="24" t="s">
        <v>158</v>
      </c>
      <c r="E178" s="300">
        <v>1</v>
      </c>
    </row>
    <row r="179" spans="1:5" ht="12.75">
      <c r="A179" s="134"/>
      <c r="B179" s="153"/>
      <c r="C179" s="154">
        <v>5032</v>
      </c>
      <c r="D179" s="24" t="s">
        <v>205</v>
      </c>
      <c r="E179" s="300">
        <v>0.3</v>
      </c>
    </row>
    <row r="180" spans="1:5" ht="12.75">
      <c r="A180" s="134">
        <v>129</v>
      </c>
      <c r="B180" s="153"/>
      <c r="C180" s="154">
        <v>5139</v>
      </c>
      <c r="D180" s="24" t="s">
        <v>143</v>
      </c>
      <c r="E180" s="194"/>
    </row>
    <row r="181" spans="1:5" ht="12.75">
      <c r="A181" s="134">
        <v>130</v>
      </c>
      <c r="B181" s="26">
        <v>2219</v>
      </c>
      <c r="C181" s="27">
        <v>5141</v>
      </c>
      <c r="D181" s="26" t="s">
        <v>161</v>
      </c>
      <c r="E181" s="194"/>
    </row>
    <row r="182" spans="1:5" ht="12.75">
      <c r="A182" s="134">
        <v>131</v>
      </c>
      <c r="B182" s="26">
        <v>2219</v>
      </c>
      <c r="C182" s="27">
        <v>5163</v>
      </c>
      <c r="D182" s="26" t="s">
        <v>147</v>
      </c>
      <c r="E182" s="194"/>
    </row>
    <row r="183" spans="1:5" ht="12.75">
      <c r="A183" s="134">
        <v>132</v>
      </c>
      <c r="B183" s="26">
        <v>2219</v>
      </c>
      <c r="C183" s="27">
        <v>5169</v>
      </c>
      <c r="D183" s="26" t="s">
        <v>163</v>
      </c>
      <c r="E183" s="194"/>
    </row>
    <row r="184" spans="1:5" ht="12.75">
      <c r="A184" s="134">
        <v>133</v>
      </c>
      <c r="B184" s="26">
        <v>2219</v>
      </c>
      <c r="C184" s="27">
        <v>5171</v>
      </c>
      <c r="D184" s="26" t="s">
        <v>273</v>
      </c>
      <c r="E184" s="194"/>
    </row>
    <row r="185" spans="1:5" ht="12.75">
      <c r="A185" s="134">
        <v>134</v>
      </c>
      <c r="B185" s="26">
        <v>2219</v>
      </c>
      <c r="C185" s="27">
        <v>6121</v>
      </c>
      <c r="D185" s="26" t="s">
        <v>155</v>
      </c>
      <c r="E185" s="194"/>
    </row>
    <row r="186" spans="1:5" ht="12.75">
      <c r="A186" s="130">
        <v>135</v>
      </c>
      <c r="B186" s="91">
        <v>2219</v>
      </c>
      <c r="C186" s="92" t="s">
        <v>50</v>
      </c>
      <c r="D186" s="73" t="s">
        <v>156</v>
      </c>
      <c r="E186" s="304">
        <f>SUM(E176:E185)</f>
        <v>5.3</v>
      </c>
    </row>
    <row r="187" spans="1:5" ht="12.75">
      <c r="A187" s="137">
        <v>136</v>
      </c>
      <c r="B187" s="96">
        <v>2221</v>
      </c>
      <c r="C187" s="97">
        <v>5193</v>
      </c>
      <c r="D187" s="96" t="s">
        <v>37</v>
      </c>
      <c r="E187" s="311">
        <v>6</v>
      </c>
    </row>
    <row r="188" spans="1:5" ht="12.75">
      <c r="A188" s="275"/>
      <c r="B188" s="94"/>
      <c r="C188" s="95"/>
      <c r="D188" s="88" t="s">
        <v>80</v>
      </c>
      <c r="E188" s="192"/>
    </row>
    <row r="189" spans="1:5" ht="12.75">
      <c r="A189" s="134"/>
      <c r="B189" s="153"/>
      <c r="C189" s="154">
        <v>5169</v>
      </c>
      <c r="D189" s="155" t="s">
        <v>163</v>
      </c>
      <c r="E189" s="194">
        <v>20</v>
      </c>
    </row>
    <row r="190" spans="1:5" ht="12.75">
      <c r="A190" s="79">
        <v>137</v>
      </c>
      <c r="B190" s="26">
        <v>2310</v>
      </c>
      <c r="C190" s="27">
        <v>5362</v>
      </c>
      <c r="D190" s="24" t="s">
        <v>318</v>
      </c>
      <c r="E190" s="194"/>
    </row>
    <row r="191" spans="1:5" ht="12.75">
      <c r="A191" s="79"/>
      <c r="B191" s="26"/>
      <c r="C191" s="27">
        <v>6121</v>
      </c>
      <c r="D191" s="26" t="s">
        <v>165</v>
      </c>
      <c r="E191" s="325">
        <v>86.2</v>
      </c>
    </row>
    <row r="192" spans="1:5" ht="12.75">
      <c r="A192" s="140"/>
      <c r="B192" s="91"/>
      <c r="C192" s="92"/>
      <c r="D192" s="73" t="s">
        <v>126</v>
      </c>
      <c r="E192" s="304">
        <f>SUM(E189:E191)</f>
        <v>106.2</v>
      </c>
    </row>
    <row r="193" spans="1:5" ht="12.75">
      <c r="A193" s="133">
        <v>138</v>
      </c>
      <c r="B193" s="94"/>
      <c r="C193" s="95"/>
      <c r="D193" s="88" t="s">
        <v>157</v>
      </c>
      <c r="E193" s="192"/>
    </row>
    <row r="194" spans="1:5" ht="12.75">
      <c r="A194" s="131"/>
      <c r="B194" s="153"/>
      <c r="C194" s="154">
        <v>5011</v>
      </c>
      <c r="D194" s="155" t="s">
        <v>284</v>
      </c>
      <c r="E194" s="300">
        <v>80</v>
      </c>
    </row>
    <row r="195" spans="1:5" ht="12.75">
      <c r="A195" s="79">
        <v>139</v>
      </c>
      <c r="B195" s="24">
        <v>2321</v>
      </c>
      <c r="C195" s="25">
        <v>5021</v>
      </c>
      <c r="D195" s="24" t="s">
        <v>146</v>
      </c>
      <c r="E195" s="194"/>
    </row>
    <row r="196" spans="1:5" ht="12.75">
      <c r="A196" s="79">
        <v>140</v>
      </c>
      <c r="B196" s="24">
        <v>2321</v>
      </c>
      <c r="C196" s="25">
        <v>5031</v>
      </c>
      <c r="D196" s="24" t="s">
        <v>158</v>
      </c>
      <c r="E196" s="300">
        <v>15</v>
      </c>
    </row>
    <row r="197" spans="1:5" ht="12.75">
      <c r="A197" s="79">
        <v>141</v>
      </c>
      <c r="B197" s="24"/>
      <c r="C197" s="25">
        <v>5032</v>
      </c>
      <c r="D197" s="24" t="s">
        <v>205</v>
      </c>
      <c r="E197" s="300">
        <v>6.7</v>
      </c>
    </row>
    <row r="198" spans="1:5" ht="12.75">
      <c r="A198" s="79">
        <v>142</v>
      </c>
      <c r="B198" s="24">
        <v>2321</v>
      </c>
      <c r="C198" s="25">
        <v>5038</v>
      </c>
      <c r="D198" s="24" t="s">
        <v>159</v>
      </c>
      <c r="E198" s="194"/>
    </row>
    <row r="199" spans="1:5" ht="12.75">
      <c r="A199" s="79">
        <v>143</v>
      </c>
      <c r="B199" s="24"/>
      <c r="C199" s="25">
        <v>5137</v>
      </c>
      <c r="D199" s="24" t="s">
        <v>153</v>
      </c>
      <c r="E199" s="194"/>
    </row>
    <row r="200" spans="1:5" ht="12.75">
      <c r="A200" s="79">
        <v>144</v>
      </c>
      <c r="B200" s="24">
        <v>2321</v>
      </c>
      <c r="C200" s="25">
        <v>5139</v>
      </c>
      <c r="D200" s="24" t="s">
        <v>160</v>
      </c>
      <c r="E200" s="300">
        <v>3</v>
      </c>
    </row>
    <row r="201" spans="1:5" ht="12.75">
      <c r="A201" s="79">
        <v>145</v>
      </c>
      <c r="B201" s="24">
        <v>2321</v>
      </c>
      <c r="C201" s="25">
        <v>5141</v>
      </c>
      <c r="D201" s="24" t="s">
        <v>161</v>
      </c>
      <c r="E201" s="300">
        <v>150</v>
      </c>
    </row>
    <row r="202" spans="1:5" ht="12.75">
      <c r="A202" s="79">
        <v>146</v>
      </c>
      <c r="B202" s="24">
        <v>2321</v>
      </c>
      <c r="C202" s="25">
        <v>5154</v>
      </c>
      <c r="D202" s="24" t="s">
        <v>162</v>
      </c>
      <c r="E202" s="300">
        <v>112</v>
      </c>
    </row>
    <row r="203" spans="1:5" ht="12.75">
      <c r="A203" s="79">
        <v>147</v>
      </c>
      <c r="B203" s="24">
        <v>2321</v>
      </c>
      <c r="C203" s="25">
        <v>5156</v>
      </c>
      <c r="D203" s="24" t="s">
        <v>145</v>
      </c>
      <c r="E203" s="300">
        <v>1.7</v>
      </c>
    </row>
    <row r="204" spans="1:5" ht="12.75">
      <c r="A204" s="79">
        <v>148</v>
      </c>
      <c r="B204" s="24">
        <v>2321</v>
      </c>
      <c r="C204" s="25">
        <v>5163</v>
      </c>
      <c r="D204" s="24" t="s">
        <v>147</v>
      </c>
      <c r="E204" s="300">
        <v>2.9</v>
      </c>
    </row>
    <row r="205" spans="1:5" ht="12.75">
      <c r="A205" s="79">
        <v>149</v>
      </c>
      <c r="B205" s="24">
        <v>2321</v>
      </c>
      <c r="C205" s="25">
        <v>5169</v>
      </c>
      <c r="D205" s="24" t="s">
        <v>163</v>
      </c>
      <c r="E205" s="300">
        <v>61</v>
      </c>
    </row>
    <row r="206" spans="1:5" ht="12.75">
      <c r="A206" s="79">
        <v>150</v>
      </c>
      <c r="B206" s="24">
        <v>2321</v>
      </c>
      <c r="C206" s="25">
        <v>5171</v>
      </c>
      <c r="D206" s="24" t="s">
        <v>151</v>
      </c>
      <c r="E206" s="300">
        <v>11</v>
      </c>
    </row>
    <row r="207" spans="1:5" ht="12.75">
      <c r="A207" s="79">
        <v>151</v>
      </c>
      <c r="B207" s="24">
        <v>2321</v>
      </c>
      <c r="C207" s="25">
        <v>5192</v>
      </c>
      <c r="D207" s="24" t="s">
        <v>164</v>
      </c>
      <c r="E207" s="194"/>
    </row>
    <row r="208" spans="1:5" ht="12.75">
      <c r="A208" s="79">
        <v>152</v>
      </c>
      <c r="B208" s="24"/>
      <c r="C208" s="25">
        <v>5362</v>
      </c>
      <c r="D208" s="24" t="s">
        <v>211</v>
      </c>
      <c r="E208" s="194"/>
    </row>
    <row r="209" spans="1:5" ht="12.75">
      <c r="A209" s="79">
        <v>153</v>
      </c>
      <c r="B209" s="24"/>
      <c r="C209" s="25">
        <v>5363</v>
      </c>
      <c r="D209" s="24" t="s">
        <v>254</v>
      </c>
      <c r="E209" s="194"/>
    </row>
    <row r="210" spans="1:5" ht="12.75">
      <c r="A210" s="79"/>
      <c r="B210" s="24">
        <v>2321</v>
      </c>
      <c r="C210" s="25">
        <v>5909</v>
      </c>
      <c r="D210" s="24" t="s">
        <v>319</v>
      </c>
      <c r="E210" s="194"/>
    </row>
    <row r="211" spans="1:5" ht="12.75">
      <c r="A211" s="79">
        <v>154</v>
      </c>
      <c r="B211" s="24">
        <v>2321</v>
      </c>
      <c r="C211" s="25">
        <v>6121</v>
      </c>
      <c r="D211" s="24" t="s">
        <v>267</v>
      </c>
      <c r="E211" s="326">
        <v>670</v>
      </c>
    </row>
    <row r="212" spans="1:5" ht="12.75">
      <c r="A212" s="140">
        <v>155</v>
      </c>
      <c r="B212" s="91">
        <v>2321</v>
      </c>
      <c r="C212" s="92" t="s">
        <v>97</v>
      </c>
      <c r="D212" s="73" t="s">
        <v>126</v>
      </c>
      <c r="E212" s="301">
        <f>SUM(E194:E211)</f>
        <v>1113.3</v>
      </c>
    </row>
    <row r="213" spans="1:5" ht="12.75">
      <c r="A213" s="133"/>
      <c r="B213" s="94">
        <v>2341</v>
      </c>
      <c r="C213" s="95"/>
      <c r="D213" s="88" t="s">
        <v>303</v>
      </c>
      <c r="E213" s="192"/>
    </row>
    <row r="214" spans="1:5" ht="12.75">
      <c r="A214" s="76"/>
      <c r="B214" s="161">
        <v>2341</v>
      </c>
      <c r="C214" s="162">
        <v>5021</v>
      </c>
      <c r="D214" s="74" t="s">
        <v>146</v>
      </c>
      <c r="E214" s="194"/>
    </row>
    <row r="215" spans="1:5" ht="12.75">
      <c r="A215" s="76"/>
      <c r="B215" s="161">
        <v>2341</v>
      </c>
      <c r="C215" s="162">
        <v>5139</v>
      </c>
      <c r="D215" s="74" t="s">
        <v>160</v>
      </c>
      <c r="E215" s="194"/>
    </row>
    <row r="216" spans="1:5" ht="12.75">
      <c r="A216" s="76"/>
      <c r="B216" s="161">
        <v>2341</v>
      </c>
      <c r="C216" s="162">
        <v>5169</v>
      </c>
      <c r="D216" s="74" t="s">
        <v>163</v>
      </c>
      <c r="E216" s="194"/>
    </row>
    <row r="217" spans="1:5" ht="12.75">
      <c r="A217" s="140"/>
      <c r="B217" s="91">
        <v>2341</v>
      </c>
      <c r="C217" s="92">
        <v>5171</v>
      </c>
      <c r="D217" s="71" t="s">
        <v>151</v>
      </c>
      <c r="E217" s="194"/>
    </row>
    <row r="218" spans="1:5" ht="12.75">
      <c r="A218" s="76"/>
      <c r="B218" s="161">
        <v>2341</v>
      </c>
      <c r="C218" s="252" t="s">
        <v>51</v>
      </c>
      <c r="D218" s="233" t="s">
        <v>126</v>
      </c>
      <c r="E218" s="304">
        <v>0</v>
      </c>
    </row>
    <row r="219" spans="1:5" ht="12.75">
      <c r="A219" s="135">
        <v>156</v>
      </c>
      <c r="B219" s="86" t="s">
        <v>51</v>
      </c>
      <c r="C219" s="273"/>
      <c r="D219" s="274" t="s">
        <v>38</v>
      </c>
      <c r="E219" s="311">
        <f>SUM(E233)</f>
        <v>1705</v>
      </c>
    </row>
    <row r="220" spans="1:5" ht="12.75">
      <c r="A220" s="136">
        <v>157</v>
      </c>
      <c r="B220" s="28">
        <v>3111</v>
      </c>
      <c r="C220" s="97"/>
      <c r="D220" s="96" t="s">
        <v>39</v>
      </c>
      <c r="E220" s="198"/>
    </row>
    <row r="221" spans="1:5" ht="12.75">
      <c r="A221" s="136">
        <v>128</v>
      </c>
      <c r="B221" s="104">
        <v>3111</v>
      </c>
      <c r="C221" s="271"/>
      <c r="D221" s="272" t="s">
        <v>265</v>
      </c>
      <c r="E221" s="198"/>
    </row>
    <row r="222" spans="1:5" ht="12.75">
      <c r="A222" s="138">
        <v>159</v>
      </c>
      <c r="B222" s="106"/>
      <c r="C222" s="107"/>
      <c r="D222" s="108" t="s">
        <v>233</v>
      </c>
      <c r="E222" s="192"/>
    </row>
    <row r="223" spans="1:5" ht="12.75">
      <c r="A223" s="79">
        <v>160</v>
      </c>
      <c r="B223" s="26">
        <v>3113</v>
      </c>
      <c r="C223" s="27">
        <v>5139</v>
      </c>
      <c r="D223" s="26" t="s">
        <v>160</v>
      </c>
      <c r="E223" s="194"/>
    </row>
    <row r="224" spans="1:5" ht="12.75">
      <c r="A224" s="79">
        <v>161</v>
      </c>
      <c r="B224" s="26"/>
      <c r="C224" s="27">
        <v>5141</v>
      </c>
      <c r="D224" s="26" t="s">
        <v>161</v>
      </c>
      <c r="E224" s="300">
        <v>70</v>
      </c>
    </row>
    <row r="225" spans="1:5" ht="12.75">
      <c r="A225" s="79">
        <v>162</v>
      </c>
      <c r="B225" s="26">
        <v>3113</v>
      </c>
      <c r="C225" s="27">
        <v>5161</v>
      </c>
      <c r="D225" s="26" t="s">
        <v>166</v>
      </c>
      <c r="E225" s="194"/>
    </row>
    <row r="226" spans="1:5" ht="12" customHeight="1">
      <c r="A226" s="79">
        <v>163</v>
      </c>
      <c r="B226" s="26">
        <v>3113</v>
      </c>
      <c r="C226" s="27">
        <v>5163</v>
      </c>
      <c r="D226" s="26" t="s">
        <v>147</v>
      </c>
      <c r="E226" s="194"/>
    </row>
    <row r="227" spans="1:5" ht="12.75" customHeight="1" hidden="1">
      <c r="A227" s="79">
        <v>164</v>
      </c>
      <c r="B227" s="26">
        <v>3113</v>
      </c>
      <c r="C227" s="27">
        <v>5169</v>
      </c>
      <c r="D227" s="26" t="s">
        <v>163</v>
      </c>
      <c r="E227" s="194"/>
    </row>
    <row r="228" spans="1:5" ht="12.75" customHeight="1">
      <c r="A228" s="79">
        <v>165</v>
      </c>
      <c r="B228" s="26"/>
      <c r="C228" s="27">
        <v>5169</v>
      </c>
      <c r="D228" s="26" t="s">
        <v>163</v>
      </c>
      <c r="E228" s="194"/>
    </row>
    <row r="229" spans="1:5" ht="12.75" customHeight="1">
      <c r="A229" s="79">
        <v>166</v>
      </c>
      <c r="B229" s="26"/>
      <c r="C229" s="27">
        <v>5171</v>
      </c>
      <c r="D229" s="26" t="s">
        <v>151</v>
      </c>
      <c r="E229" s="194"/>
    </row>
    <row r="230" spans="1:5" ht="12.75">
      <c r="A230" s="79">
        <v>167</v>
      </c>
      <c r="B230" s="26">
        <v>3113</v>
      </c>
      <c r="C230" s="27">
        <v>5175</v>
      </c>
      <c r="D230" s="26" t="s">
        <v>167</v>
      </c>
      <c r="E230" s="194"/>
    </row>
    <row r="231" spans="1:5" ht="12.75">
      <c r="A231" s="79">
        <v>168</v>
      </c>
      <c r="B231" s="26">
        <v>3113</v>
      </c>
      <c r="C231" s="27">
        <v>5331</v>
      </c>
      <c r="D231" s="26" t="s">
        <v>168</v>
      </c>
      <c r="E231" s="300">
        <v>1635</v>
      </c>
    </row>
    <row r="232" spans="1:5" ht="12.75">
      <c r="A232" s="79">
        <v>169</v>
      </c>
      <c r="B232" s="26">
        <v>3113</v>
      </c>
      <c r="C232" s="27">
        <v>6121</v>
      </c>
      <c r="D232" s="26" t="s">
        <v>169</v>
      </c>
      <c r="E232" s="194"/>
    </row>
    <row r="233" spans="1:5" ht="12.75">
      <c r="A233" s="130">
        <v>170</v>
      </c>
      <c r="B233" s="28">
        <v>3113</v>
      </c>
      <c r="C233" s="29" t="s">
        <v>98</v>
      </c>
      <c r="D233" s="206" t="s">
        <v>126</v>
      </c>
      <c r="E233" s="312">
        <f>SUM(E223:E232)</f>
        <v>1705</v>
      </c>
    </row>
    <row r="234" spans="1:5" ht="12.75">
      <c r="A234" s="275">
        <v>171</v>
      </c>
      <c r="B234" s="94">
        <v>3141</v>
      </c>
      <c r="C234" s="95">
        <v>5163</v>
      </c>
      <c r="D234" s="94" t="s">
        <v>99</v>
      </c>
      <c r="E234" s="192"/>
    </row>
    <row r="235" spans="1:5" ht="12.75">
      <c r="A235" s="275">
        <v>172</v>
      </c>
      <c r="B235" s="91">
        <v>3141</v>
      </c>
      <c r="C235" s="92">
        <v>6129</v>
      </c>
      <c r="D235" s="91" t="s">
        <v>222</v>
      </c>
      <c r="E235" s="194"/>
    </row>
    <row r="236" spans="1:5" ht="12.75">
      <c r="A236" s="275">
        <v>173</v>
      </c>
      <c r="B236" s="109">
        <v>3143</v>
      </c>
      <c r="C236" s="110"/>
      <c r="D236" s="96" t="s">
        <v>40</v>
      </c>
      <c r="E236" s="196"/>
    </row>
    <row r="237" spans="1:5" ht="12.75">
      <c r="A237" s="275">
        <v>174</v>
      </c>
      <c r="B237" s="161">
        <v>3122</v>
      </c>
      <c r="C237" s="162"/>
      <c r="D237" s="88" t="s">
        <v>234</v>
      </c>
      <c r="E237" s="192"/>
    </row>
    <row r="238" spans="1:5" ht="12.75">
      <c r="A238" s="275">
        <v>175</v>
      </c>
      <c r="B238" s="161">
        <v>3122</v>
      </c>
      <c r="C238" s="162">
        <v>5339</v>
      </c>
      <c r="D238" s="26" t="s">
        <v>235</v>
      </c>
      <c r="E238" s="194"/>
    </row>
    <row r="239" spans="1:5" ht="12.75">
      <c r="A239" s="275">
        <v>176</v>
      </c>
      <c r="B239" s="161">
        <v>3122</v>
      </c>
      <c r="C239" s="162"/>
      <c r="D239" s="206" t="s">
        <v>126</v>
      </c>
      <c r="E239" s="196"/>
    </row>
    <row r="240" spans="1:5" ht="12.75">
      <c r="A240" s="275">
        <v>177</v>
      </c>
      <c r="B240" s="96">
        <v>3291</v>
      </c>
      <c r="C240" s="97"/>
      <c r="D240" s="274" t="s">
        <v>255</v>
      </c>
      <c r="E240" s="192"/>
    </row>
    <row r="241" spans="1:5" ht="12.75">
      <c r="A241" s="275"/>
      <c r="B241" s="161">
        <v>3291</v>
      </c>
      <c r="C241" s="162">
        <v>5011</v>
      </c>
      <c r="D241" s="66" t="s">
        <v>349</v>
      </c>
      <c r="E241" s="194">
        <v>430</v>
      </c>
    </row>
    <row r="242" spans="1:5" ht="12.75">
      <c r="A242" s="275"/>
      <c r="B242" s="161">
        <v>3291</v>
      </c>
      <c r="C242" s="162">
        <v>5021</v>
      </c>
      <c r="D242" s="66" t="s">
        <v>350</v>
      </c>
      <c r="E242" s="194"/>
    </row>
    <row r="243" spans="1:5" ht="12.75">
      <c r="A243" s="275"/>
      <c r="B243" s="161">
        <v>3291</v>
      </c>
      <c r="C243" s="162">
        <v>5031</v>
      </c>
      <c r="D243" s="24" t="s">
        <v>158</v>
      </c>
      <c r="E243" s="194">
        <v>103</v>
      </c>
    </row>
    <row r="244" spans="1:5" ht="12.75">
      <c r="A244" s="275"/>
      <c r="B244" s="161">
        <v>3291</v>
      </c>
      <c r="C244" s="162">
        <v>5032</v>
      </c>
      <c r="D244" s="24" t="s">
        <v>205</v>
      </c>
      <c r="E244" s="194">
        <v>39</v>
      </c>
    </row>
    <row r="245" spans="1:5" ht="12.75">
      <c r="A245" s="275"/>
      <c r="B245" s="161">
        <v>3291</v>
      </c>
      <c r="C245" s="162">
        <v>5038</v>
      </c>
      <c r="D245" s="24" t="s">
        <v>351</v>
      </c>
      <c r="E245" s="194"/>
    </row>
    <row r="246" spans="1:5" ht="12.75">
      <c r="A246" s="275"/>
      <c r="B246" s="161">
        <v>3291</v>
      </c>
      <c r="C246" s="162">
        <v>5136</v>
      </c>
      <c r="D246" s="66" t="s">
        <v>352</v>
      </c>
      <c r="E246" s="194"/>
    </row>
    <row r="247" spans="1:5" ht="12.75">
      <c r="A247" s="275"/>
      <c r="B247" s="161">
        <v>3291</v>
      </c>
      <c r="C247" s="162">
        <v>5137</v>
      </c>
      <c r="D247" s="66" t="s">
        <v>353</v>
      </c>
      <c r="E247" s="194">
        <v>20</v>
      </c>
    </row>
    <row r="248" spans="1:5" ht="12.75">
      <c r="A248" s="275"/>
      <c r="B248" s="161">
        <v>3291</v>
      </c>
      <c r="C248" s="162">
        <v>5139</v>
      </c>
      <c r="D248" s="24" t="s">
        <v>160</v>
      </c>
      <c r="E248" s="194">
        <v>80</v>
      </c>
    </row>
    <row r="249" spans="1:5" ht="12.75">
      <c r="A249" s="275"/>
      <c r="B249" s="161">
        <v>3291</v>
      </c>
      <c r="C249" s="162">
        <v>5161</v>
      </c>
      <c r="D249" s="74" t="s">
        <v>166</v>
      </c>
      <c r="E249" s="194"/>
    </row>
    <row r="250" spans="1:5" ht="12.75">
      <c r="A250" s="275"/>
      <c r="B250" s="161"/>
      <c r="C250" s="162">
        <v>5162</v>
      </c>
      <c r="D250" s="74" t="s">
        <v>354</v>
      </c>
      <c r="E250" s="194"/>
    </row>
    <row r="251" spans="1:5" ht="12.75">
      <c r="A251" s="275"/>
      <c r="B251" s="161"/>
      <c r="C251" s="162">
        <v>5164</v>
      </c>
      <c r="D251" s="74" t="s">
        <v>291</v>
      </c>
      <c r="E251" s="194"/>
    </row>
    <row r="252" spans="1:5" ht="12.75">
      <c r="A252" s="275"/>
      <c r="B252" s="161">
        <v>3291</v>
      </c>
      <c r="C252" s="162">
        <v>5169</v>
      </c>
      <c r="D252" s="74" t="s">
        <v>320</v>
      </c>
      <c r="E252" s="300">
        <v>1000</v>
      </c>
    </row>
    <row r="253" spans="1:5" ht="12.75">
      <c r="A253" s="275"/>
      <c r="B253" s="161"/>
      <c r="C253" s="162">
        <v>5172</v>
      </c>
      <c r="D253" s="74" t="s">
        <v>274</v>
      </c>
      <c r="E253" s="194"/>
    </row>
    <row r="254" spans="1:5" ht="12.75">
      <c r="A254" s="275"/>
      <c r="B254" s="161"/>
      <c r="C254" s="162">
        <v>5173</v>
      </c>
      <c r="D254" s="74" t="s">
        <v>355</v>
      </c>
      <c r="E254" s="194">
        <v>340</v>
      </c>
    </row>
    <row r="255" spans="1:5" ht="12.75">
      <c r="A255" s="275"/>
      <c r="B255" s="161"/>
      <c r="C255" s="162">
        <v>5175</v>
      </c>
      <c r="D255" s="74" t="s">
        <v>167</v>
      </c>
      <c r="E255" s="194"/>
    </row>
    <row r="256" spans="1:5" ht="12.75">
      <c r="A256" s="275"/>
      <c r="B256" s="161">
        <v>3291</v>
      </c>
      <c r="C256" s="162"/>
      <c r="D256" s="66" t="s">
        <v>126</v>
      </c>
      <c r="E256" s="304">
        <f>SUM(E241:E255)</f>
        <v>2012</v>
      </c>
    </row>
    <row r="257" spans="1:5" ht="12.75">
      <c r="A257" s="275">
        <v>178</v>
      </c>
      <c r="B257" s="161"/>
      <c r="C257" s="162"/>
      <c r="D257" s="66" t="s">
        <v>256</v>
      </c>
      <c r="E257" s="192"/>
    </row>
    <row r="258" spans="1:5" ht="12.75">
      <c r="A258" s="275"/>
      <c r="B258" s="161">
        <v>3299</v>
      </c>
      <c r="C258" s="162">
        <v>5011</v>
      </c>
      <c r="D258" s="74" t="s">
        <v>284</v>
      </c>
      <c r="E258" s="194"/>
    </row>
    <row r="259" spans="1:5" ht="12.75">
      <c r="A259" s="275"/>
      <c r="B259" s="161"/>
      <c r="C259" s="162">
        <v>5021</v>
      </c>
      <c r="D259" s="74" t="s">
        <v>146</v>
      </c>
      <c r="E259" s="194"/>
    </row>
    <row r="260" spans="1:5" ht="12.75">
      <c r="A260" s="275"/>
      <c r="B260" s="161"/>
      <c r="C260" s="162">
        <v>5031</v>
      </c>
      <c r="D260" s="74" t="s">
        <v>285</v>
      </c>
      <c r="E260" s="194"/>
    </row>
    <row r="261" spans="1:5" ht="12.75">
      <c r="A261" s="275"/>
      <c r="B261" s="161"/>
      <c r="C261" s="162">
        <v>5032</v>
      </c>
      <c r="D261" s="74" t="s">
        <v>205</v>
      </c>
      <c r="E261" s="194"/>
    </row>
    <row r="262" spans="1:5" ht="12.75">
      <c r="A262" s="275"/>
      <c r="B262" s="161"/>
      <c r="C262" s="162">
        <v>5038</v>
      </c>
      <c r="D262" s="74" t="s">
        <v>286</v>
      </c>
      <c r="E262" s="194"/>
    </row>
    <row r="263" spans="1:5" ht="12.75">
      <c r="A263" s="275"/>
      <c r="B263" s="161"/>
      <c r="C263" s="162">
        <v>5137</v>
      </c>
      <c r="D263" s="74" t="s">
        <v>153</v>
      </c>
      <c r="E263" s="194"/>
    </row>
    <row r="264" spans="1:5" ht="12.75">
      <c r="A264" s="275"/>
      <c r="B264" s="161"/>
      <c r="C264" s="162">
        <v>5139</v>
      </c>
      <c r="D264" s="74" t="s">
        <v>160</v>
      </c>
      <c r="E264" s="194"/>
    </row>
    <row r="265" spans="1:5" ht="12.75">
      <c r="A265" s="275"/>
      <c r="B265" s="161"/>
      <c r="C265" s="162">
        <v>5161</v>
      </c>
      <c r="D265" s="74" t="s">
        <v>194</v>
      </c>
      <c r="E265" s="194"/>
    </row>
    <row r="266" spans="1:5" ht="12.75">
      <c r="A266" s="275"/>
      <c r="B266" s="161"/>
      <c r="C266" s="162">
        <v>5162</v>
      </c>
      <c r="D266" s="74" t="s">
        <v>171</v>
      </c>
      <c r="E266" s="194"/>
    </row>
    <row r="267" spans="1:5" ht="12.75">
      <c r="A267" s="275"/>
      <c r="B267" s="161"/>
      <c r="C267" s="162">
        <v>5163</v>
      </c>
      <c r="D267" s="74" t="s">
        <v>147</v>
      </c>
      <c r="E267" s="194"/>
    </row>
    <row r="268" spans="1:5" ht="12.75">
      <c r="A268" s="275">
        <v>179</v>
      </c>
      <c r="B268" s="161">
        <v>3299</v>
      </c>
      <c r="C268" s="162">
        <v>5169</v>
      </c>
      <c r="D268" s="74" t="s">
        <v>163</v>
      </c>
      <c r="E268" s="194"/>
    </row>
    <row r="269" spans="1:5" ht="12.75">
      <c r="A269" s="275"/>
      <c r="B269" s="161"/>
      <c r="C269" s="162">
        <v>5173</v>
      </c>
      <c r="D269" s="74" t="s">
        <v>201</v>
      </c>
      <c r="E269" s="194"/>
    </row>
    <row r="270" spans="1:5" ht="12.75">
      <c r="A270" s="275">
        <v>180</v>
      </c>
      <c r="B270" s="161">
        <v>3299</v>
      </c>
      <c r="C270" s="162">
        <v>5175</v>
      </c>
      <c r="D270" s="74" t="s">
        <v>167</v>
      </c>
      <c r="E270" s="194"/>
    </row>
    <row r="271" spans="1:5" ht="12.75">
      <c r="A271" s="275"/>
      <c r="B271" s="161"/>
      <c r="C271" s="162">
        <v>5182</v>
      </c>
      <c r="D271" s="74" t="s">
        <v>287</v>
      </c>
      <c r="E271" s="194"/>
    </row>
    <row r="272" spans="1:5" ht="12.75">
      <c r="A272" s="275"/>
      <c r="B272" s="161"/>
      <c r="C272" s="162">
        <v>5189</v>
      </c>
      <c r="D272" s="74" t="s">
        <v>288</v>
      </c>
      <c r="E272" s="194"/>
    </row>
    <row r="273" spans="1:5" ht="12.75">
      <c r="A273" s="275">
        <v>181</v>
      </c>
      <c r="B273" s="161">
        <v>3299</v>
      </c>
      <c r="C273" s="162">
        <v>5194</v>
      </c>
      <c r="D273" s="74" t="s">
        <v>257</v>
      </c>
      <c r="E273" s="194"/>
    </row>
    <row r="274" spans="1:5" ht="12.75">
      <c r="A274" s="275">
        <v>182</v>
      </c>
      <c r="B274" s="161">
        <v>3299</v>
      </c>
      <c r="C274" s="162">
        <v>5221</v>
      </c>
      <c r="D274" s="74" t="s">
        <v>258</v>
      </c>
      <c r="E274" s="194"/>
    </row>
    <row r="275" spans="1:5" ht="12.75">
      <c r="A275" s="275">
        <v>183</v>
      </c>
      <c r="B275" s="161">
        <v>3299</v>
      </c>
      <c r="C275" s="162">
        <v>5222</v>
      </c>
      <c r="D275" s="74" t="s">
        <v>259</v>
      </c>
      <c r="E275" s="300">
        <v>0</v>
      </c>
    </row>
    <row r="276" spans="1:5" ht="12.75">
      <c r="A276" s="158"/>
      <c r="B276" s="161"/>
      <c r="C276" s="162">
        <v>5331</v>
      </c>
      <c r="D276" s="74" t="s">
        <v>168</v>
      </c>
      <c r="E276" s="194"/>
    </row>
    <row r="277" spans="1:5" ht="12.75">
      <c r="A277" s="158"/>
      <c r="B277" s="161"/>
      <c r="C277" s="162">
        <v>5339</v>
      </c>
      <c r="D277" s="74" t="s">
        <v>289</v>
      </c>
      <c r="E277" s="194"/>
    </row>
    <row r="278" spans="1:5" ht="12.75">
      <c r="A278" s="76">
        <v>184</v>
      </c>
      <c r="B278" s="161"/>
      <c r="C278" s="162">
        <v>3299</v>
      </c>
      <c r="D278" s="66" t="s">
        <v>126</v>
      </c>
      <c r="E278" s="304">
        <f>SUM(E258:E277)</f>
        <v>0</v>
      </c>
    </row>
    <row r="279" spans="1:5" ht="12.75">
      <c r="A279" s="276">
        <v>185</v>
      </c>
      <c r="B279" s="83" t="s">
        <v>52</v>
      </c>
      <c r="C279" s="273"/>
      <c r="D279" s="274" t="s">
        <v>260</v>
      </c>
      <c r="E279" s="311">
        <f>SUM(E292,E300,E309,E316,E325,E334,E350,E362)</f>
        <v>300.5</v>
      </c>
    </row>
    <row r="280" spans="1:5" ht="12.75">
      <c r="A280" s="76">
        <v>186</v>
      </c>
      <c r="B280" s="74">
        <v>3311</v>
      </c>
      <c r="C280" s="249">
        <v>5021</v>
      </c>
      <c r="D280" s="66" t="s">
        <v>261</v>
      </c>
      <c r="E280" s="198"/>
    </row>
    <row r="281" spans="1:5" ht="12.75">
      <c r="A281" s="138">
        <v>187</v>
      </c>
      <c r="B281" s="113"/>
      <c r="C281" s="114"/>
      <c r="D281" s="108" t="s">
        <v>170</v>
      </c>
      <c r="E281" s="192"/>
    </row>
    <row r="282" spans="1:5" ht="12.75">
      <c r="A282" s="134">
        <v>188</v>
      </c>
      <c r="B282" s="155">
        <v>3314</v>
      </c>
      <c r="C282" s="219">
        <v>5021</v>
      </c>
      <c r="D282" s="155" t="s">
        <v>146</v>
      </c>
      <c r="E282" s="300">
        <v>19.2</v>
      </c>
    </row>
    <row r="283" spans="1:5" ht="12.75">
      <c r="A283" s="134"/>
      <c r="B283" s="155">
        <v>3315</v>
      </c>
      <c r="C283" s="219">
        <v>5136</v>
      </c>
      <c r="D283" s="155" t="s">
        <v>321</v>
      </c>
      <c r="E283" s="194"/>
    </row>
    <row r="284" spans="1:5" ht="12.75">
      <c r="A284" s="134">
        <v>189</v>
      </c>
      <c r="B284" s="155">
        <v>3314</v>
      </c>
      <c r="C284" s="219">
        <v>5137</v>
      </c>
      <c r="D284" s="155" t="s">
        <v>153</v>
      </c>
      <c r="E284" s="194"/>
    </row>
    <row r="285" spans="1:5" ht="12.75">
      <c r="A285" s="134">
        <v>190</v>
      </c>
      <c r="B285" s="26">
        <v>3314</v>
      </c>
      <c r="C285" s="27">
        <v>5139</v>
      </c>
      <c r="D285" s="26" t="s">
        <v>160</v>
      </c>
      <c r="E285" s="300">
        <v>20</v>
      </c>
    </row>
    <row r="286" spans="1:5" ht="12.75">
      <c r="A286" s="134">
        <v>191</v>
      </c>
      <c r="B286" s="26">
        <v>3314</v>
      </c>
      <c r="C286" s="27">
        <v>5161</v>
      </c>
      <c r="D286" s="26" t="s">
        <v>262</v>
      </c>
      <c r="E286" s="194"/>
    </row>
    <row r="287" spans="1:5" ht="12.75">
      <c r="A287" s="134">
        <v>192</v>
      </c>
      <c r="B287" s="26">
        <v>3314</v>
      </c>
      <c r="C287" s="27">
        <v>5162</v>
      </c>
      <c r="D287" s="26" t="s">
        <v>171</v>
      </c>
      <c r="E287" s="194"/>
    </row>
    <row r="288" spans="1:5" ht="12.75">
      <c r="A288" s="134">
        <v>193</v>
      </c>
      <c r="B288" s="26">
        <v>3314</v>
      </c>
      <c r="C288" s="27">
        <v>5169</v>
      </c>
      <c r="D288" s="26" t="s">
        <v>163</v>
      </c>
      <c r="E288" s="300">
        <v>22.3</v>
      </c>
    </row>
    <row r="289" spans="1:5" ht="12.75">
      <c r="A289" s="134"/>
      <c r="B289" s="26"/>
      <c r="C289" s="27">
        <v>5173</v>
      </c>
      <c r="D289" s="26" t="s">
        <v>201</v>
      </c>
      <c r="E289" s="300">
        <v>1</v>
      </c>
    </row>
    <row r="290" spans="1:5" ht="12.75">
      <c r="A290" s="134"/>
      <c r="B290" s="26"/>
      <c r="C290" s="27">
        <v>5175</v>
      </c>
      <c r="D290" s="26" t="s">
        <v>167</v>
      </c>
      <c r="E290" s="300">
        <v>1.5</v>
      </c>
    </row>
    <row r="291" spans="1:5" ht="12.75">
      <c r="A291" s="134">
        <v>194</v>
      </c>
      <c r="B291" s="26">
        <v>3314</v>
      </c>
      <c r="C291" s="27">
        <v>5229</v>
      </c>
      <c r="D291" s="26" t="s">
        <v>172</v>
      </c>
      <c r="E291" s="194"/>
    </row>
    <row r="292" spans="1:5" ht="12.75">
      <c r="A292" s="130">
        <v>195</v>
      </c>
      <c r="B292" s="28">
        <v>3314</v>
      </c>
      <c r="C292" s="29" t="s">
        <v>53</v>
      </c>
      <c r="D292" s="206" t="s">
        <v>126</v>
      </c>
      <c r="E292" s="313">
        <f>SUM(E282:E291)</f>
        <v>64</v>
      </c>
    </row>
    <row r="293" spans="1:5" ht="12.75">
      <c r="A293" s="280"/>
      <c r="B293" s="159">
        <v>3315</v>
      </c>
      <c r="C293" s="160"/>
      <c r="D293" s="281" t="s">
        <v>275</v>
      </c>
      <c r="E293" s="192"/>
    </row>
    <row r="294" spans="1:5" ht="12.75">
      <c r="A294" s="76"/>
      <c r="B294" s="161">
        <v>3315</v>
      </c>
      <c r="C294" s="162">
        <v>5021</v>
      </c>
      <c r="D294" s="74" t="s">
        <v>146</v>
      </c>
      <c r="E294" s="300">
        <v>3</v>
      </c>
    </row>
    <row r="295" spans="1:5" ht="12.75">
      <c r="A295" s="76"/>
      <c r="B295" s="161">
        <v>3315</v>
      </c>
      <c r="C295" s="162">
        <v>5136</v>
      </c>
      <c r="D295" s="74" t="s">
        <v>321</v>
      </c>
      <c r="E295" s="194"/>
    </row>
    <row r="296" spans="1:5" ht="12.75">
      <c r="A296" s="76"/>
      <c r="B296" s="161">
        <v>3315</v>
      </c>
      <c r="C296" s="162">
        <v>5137</v>
      </c>
      <c r="D296" s="74" t="s">
        <v>153</v>
      </c>
      <c r="E296" s="194"/>
    </row>
    <row r="297" spans="1:5" ht="12.75">
      <c r="A297" s="76"/>
      <c r="B297" s="161">
        <v>3315</v>
      </c>
      <c r="C297" s="162">
        <v>5139</v>
      </c>
      <c r="D297" s="74" t="s">
        <v>160</v>
      </c>
      <c r="E297" s="300">
        <v>1</v>
      </c>
    </row>
    <row r="298" spans="1:5" ht="12.75">
      <c r="A298" s="76"/>
      <c r="B298" s="161">
        <v>3315</v>
      </c>
      <c r="C298" s="162">
        <v>5169</v>
      </c>
      <c r="D298" s="74" t="s">
        <v>163</v>
      </c>
      <c r="E298" s="300">
        <v>3.9</v>
      </c>
    </row>
    <row r="299" spans="1:5" ht="12.75">
      <c r="A299" s="76"/>
      <c r="B299" s="161">
        <v>3315</v>
      </c>
      <c r="C299" s="162">
        <v>5172</v>
      </c>
      <c r="D299" s="74" t="s">
        <v>274</v>
      </c>
      <c r="E299" s="194"/>
    </row>
    <row r="300" spans="1:5" ht="12.75">
      <c r="A300" s="251"/>
      <c r="B300" s="109">
        <v>3315</v>
      </c>
      <c r="C300" s="110"/>
      <c r="D300" s="233" t="s">
        <v>126</v>
      </c>
      <c r="E300" s="313">
        <f>SUM(E294:E299)</f>
        <v>7.9</v>
      </c>
    </row>
    <row r="301" spans="1:5" ht="12.75">
      <c r="A301" s="133">
        <v>196</v>
      </c>
      <c r="B301" s="94"/>
      <c r="C301" s="95"/>
      <c r="D301" s="88" t="s">
        <v>173</v>
      </c>
      <c r="E301" s="192"/>
    </row>
    <row r="302" spans="1:5" ht="12.75">
      <c r="A302" s="79">
        <v>197</v>
      </c>
      <c r="B302" s="26">
        <v>3319</v>
      </c>
      <c r="C302" s="27">
        <v>5021</v>
      </c>
      <c r="D302" s="26" t="s">
        <v>146</v>
      </c>
      <c r="E302" s="300">
        <v>10.9</v>
      </c>
    </row>
    <row r="303" spans="1:5" ht="12.75">
      <c r="A303" s="79">
        <v>198</v>
      </c>
      <c r="B303" s="26">
        <v>3319</v>
      </c>
      <c r="C303" s="27">
        <v>5136</v>
      </c>
      <c r="D303" s="26" t="s">
        <v>236</v>
      </c>
      <c r="E303" s="194"/>
    </row>
    <row r="304" spans="1:5" ht="12.75">
      <c r="A304" s="79"/>
      <c r="B304" s="26">
        <v>3319</v>
      </c>
      <c r="C304" s="27">
        <v>5137</v>
      </c>
      <c r="D304" s="24" t="s">
        <v>153</v>
      </c>
      <c r="E304" s="194"/>
    </row>
    <row r="305" spans="1:5" ht="12.75">
      <c r="A305" s="79">
        <v>199</v>
      </c>
      <c r="B305" s="26">
        <v>3319</v>
      </c>
      <c r="C305" s="27">
        <v>5139</v>
      </c>
      <c r="D305" s="26" t="s">
        <v>160</v>
      </c>
      <c r="E305" s="194"/>
    </row>
    <row r="306" spans="1:5" ht="12.75">
      <c r="A306" s="79"/>
      <c r="B306" s="26"/>
      <c r="C306" s="27">
        <v>5167</v>
      </c>
      <c r="D306" s="24" t="s">
        <v>200</v>
      </c>
      <c r="E306" s="194">
        <v>2</v>
      </c>
    </row>
    <row r="307" spans="1:5" ht="12.75">
      <c r="A307" s="79">
        <v>200</v>
      </c>
      <c r="B307" s="26">
        <v>3319</v>
      </c>
      <c r="C307" s="27">
        <v>5169</v>
      </c>
      <c r="D307" s="26" t="s">
        <v>174</v>
      </c>
      <c r="E307" s="300">
        <v>3</v>
      </c>
    </row>
    <row r="308" spans="1:5" ht="12.75">
      <c r="A308" s="163"/>
      <c r="B308" s="28"/>
      <c r="C308" s="29">
        <v>5173</v>
      </c>
      <c r="D308" s="28" t="s">
        <v>201</v>
      </c>
      <c r="E308" s="300">
        <v>0.9</v>
      </c>
    </row>
    <row r="309" spans="1:5" ht="12.75">
      <c r="A309" s="140">
        <v>201</v>
      </c>
      <c r="B309" s="91">
        <v>3319</v>
      </c>
      <c r="C309" s="92" t="s">
        <v>53</v>
      </c>
      <c r="D309" s="73" t="s">
        <v>126</v>
      </c>
      <c r="E309" s="313">
        <f>SUM(E302:E308)</f>
        <v>16.8</v>
      </c>
    </row>
    <row r="310" spans="1:5" ht="12.75">
      <c r="A310" s="131">
        <v>202</v>
      </c>
      <c r="B310" s="153">
        <v>3322</v>
      </c>
      <c r="C310" s="154"/>
      <c r="D310" s="210" t="s">
        <v>237</v>
      </c>
      <c r="E310" s="314"/>
    </row>
    <row r="311" spans="1:5" ht="12.75">
      <c r="A311" s="131"/>
      <c r="B311" s="153">
        <v>3322</v>
      </c>
      <c r="C311" s="154">
        <v>5137</v>
      </c>
      <c r="D311" s="155" t="s">
        <v>153</v>
      </c>
      <c r="E311" s="315">
        <v>1.5</v>
      </c>
    </row>
    <row r="312" spans="1:5" ht="12.75">
      <c r="A312" s="131"/>
      <c r="B312" s="153"/>
      <c r="C312" s="154">
        <v>5137</v>
      </c>
      <c r="D312" s="155" t="s">
        <v>160</v>
      </c>
      <c r="E312" s="315">
        <v>5.6</v>
      </c>
    </row>
    <row r="313" spans="1:5" ht="12.75">
      <c r="A313" s="79">
        <v>203</v>
      </c>
      <c r="B313" s="26">
        <v>3322</v>
      </c>
      <c r="C313" s="27">
        <v>5163</v>
      </c>
      <c r="D313" s="24" t="s">
        <v>263</v>
      </c>
      <c r="E313" s="316">
        <v>2.2</v>
      </c>
    </row>
    <row r="314" spans="1:5" ht="12.75">
      <c r="A314" s="79">
        <v>204</v>
      </c>
      <c r="B314" s="26">
        <v>3322</v>
      </c>
      <c r="C314" s="27">
        <v>5169</v>
      </c>
      <c r="D314" s="26" t="s">
        <v>100</v>
      </c>
      <c r="E314" s="315">
        <v>12</v>
      </c>
    </row>
    <row r="315" spans="1:5" ht="12.75">
      <c r="A315" s="163">
        <v>205</v>
      </c>
      <c r="B315" s="28">
        <v>3322</v>
      </c>
      <c r="C315" s="29">
        <v>5171</v>
      </c>
      <c r="D315" s="28" t="s">
        <v>151</v>
      </c>
      <c r="E315" s="315">
        <v>33.7</v>
      </c>
    </row>
    <row r="316" spans="1:5" ht="12.75">
      <c r="A316" s="140">
        <v>206</v>
      </c>
      <c r="B316" s="91">
        <v>3322</v>
      </c>
      <c r="C316" s="92" t="s">
        <v>238</v>
      </c>
      <c r="D316" s="73" t="s">
        <v>126</v>
      </c>
      <c r="E316" s="317">
        <f>SUM(E311:E315)</f>
        <v>55</v>
      </c>
    </row>
    <row r="317" spans="1:5" ht="12.75">
      <c r="A317" s="76"/>
      <c r="B317" s="161">
        <v>3330</v>
      </c>
      <c r="C317" s="162"/>
      <c r="D317" s="66" t="s">
        <v>322</v>
      </c>
      <c r="E317" s="192"/>
    </row>
    <row r="318" spans="1:5" ht="12.75">
      <c r="A318" s="76"/>
      <c r="B318" s="161">
        <v>3330</v>
      </c>
      <c r="C318" s="162">
        <v>6323</v>
      </c>
      <c r="D318" s="74" t="s">
        <v>323</v>
      </c>
      <c r="E318" s="194"/>
    </row>
    <row r="319" spans="1:5" ht="12.75">
      <c r="A319" s="76"/>
      <c r="B319" s="161">
        <v>3330</v>
      </c>
      <c r="C319" s="249" t="s">
        <v>238</v>
      </c>
      <c r="D319" s="66" t="s">
        <v>126</v>
      </c>
      <c r="E319" s="194">
        <v>0</v>
      </c>
    </row>
    <row r="320" spans="1:5" ht="12.75">
      <c r="A320" s="131">
        <v>207</v>
      </c>
      <c r="B320" s="153"/>
      <c r="C320" s="154"/>
      <c r="D320" s="210" t="s">
        <v>175</v>
      </c>
      <c r="E320" s="194"/>
    </row>
    <row r="321" spans="1:5" ht="12.75">
      <c r="A321" s="134">
        <v>208</v>
      </c>
      <c r="B321" s="153">
        <v>3341</v>
      </c>
      <c r="C321" s="154">
        <v>5137</v>
      </c>
      <c r="D321" s="155" t="s">
        <v>153</v>
      </c>
      <c r="E321" s="194"/>
    </row>
    <row r="322" spans="1:5" ht="12.75">
      <c r="A322" s="79">
        <v>209</v>
      </c>
      <c r="B322" s="26">
        <v>3341</v>
      </c>
      <c r="C322" s="27">
        <v>5169</v>
      </c>
      <c r="D322" s="26" t="s">
        <v>163</v>
      </c>
      <c r="E322" s="300">
        <v>5</v>
      </c>
    </row>
    <row r="323" spans="1:5" ht="12.75">
      <c r="A323" s="79">
        <v>210</v>
      </c>
      <c r="B323" s="26">
        <v>3341</v>
      </c>
      <c r="C323" s="27">
        <v>5171</v>
      </c>
      <c r="D323" s="26" t="s">
        <v>151</v>
      </c>
      <c r="E323" s="194"/>
    </row>
    <row r="324" spans="1:5" ht="12.75">
      <c r="A324" s="163">
        <v>211</v>
      </c>
      <c r="B324" s="28">
        <v>3341</v>
      </c>
      <c r="C324" s="29">
        <v>6121</v>
      </c>
      <c r="D324" s="28" t="s">
        <v>165</v>
      </c>
      <c r="E324" s="194"/>
    </row>
    <row r="325" spans="1:5" ht="12.75">
      <c r="A325" s="139">
        <v>212</v>
      </c>
      <c r="B325" s="28">
        <v>3341</v>
      </c>
      <c r="C325" s="29" t="s">
        <v>53</v>
      </c>
      <c r="D325" s="206" t="s">
        <v>126</v>
      </c>
      <c r="E325" s="318">
        <f>SUM(E321:E324)</f>
        <v>5</v>
      </c>
    </row>
    <row r="326" spans="1:5" ht="12.75">
      <c r="A326" s="76">
        <v>213</v>
      </c>
      <c r="B326" s="94">
        <v>3349</v>
      </c>
      <c r="C326" s="95"/>
      <c r="D326" s="88" t="s">
        <v>226</v>
      </c>
      <c r="E326" s="319"/>
    </row>
    <row r="327" spans="1:5" ht="12.75">
      <c r="A327" s="76"/>
      <c r="B327" s="26"/>
      <c r="C327" s="27">
        <v>5021</v>
      </c>
      <c r="D327" s="24" t="s">
        <v>146</v>
      </c>
      <c r="E327" s="320"/>
    </row>
    <row r="328" spans="1:5" ht="12.75">
      <c r="A328" s="76"/>
      <c r="B328" s="26">
        <v>3349</v>
      </c>
      <c r="C328" s="27">
        <v>5139</v>
      </c>
      <c r="D328" s="24" t="s">
        <v>160</v>
      </c>
      <c r="E328" s="320"/>
    </row>
    <row r="329" spans="1:5" ht="12.75">
      <c r="A329" s="76"/>
      <c r="B329" s="26">
        <v>3349</v>
      </c>
      <c r="C329" s="27">
        <v>5161</v>
      </c>
      <c r="D329" s="24" t="s">
        <v>194</v>
      </c>
      <c r="E329" s="321">
        <v>2</v>
      </c>
    </row>
    <row r="330" spans="1:5" ht="12.75">
      <c r="A330" s="76"/>
      <c r="B330" s="26">
        <v>3349</v>
      </c>
      <c r="C330" s="27">
        <v>5167</v>
      </c>
      <c r="D330" s="24" t="s">
        <v>200</v>
      </c>
      <c r="E330" s="320"/>
    </row>
    <row r="331" spans="1:5" ht="12.75">
      <c r="A331" s="76"/>
      <c r="B331" s="26"/>
      <c r="C331" s="27">
        <v>5169</v>
      </c>
      <c r="D331" s="24" t="s">
        <v>163</v>
      </c>
      <c r="E331" s="320">
        <v>13</v>
      </c>
    </row>
    <row r="332" spans="1:5" ht="12.75">
      <c r="A332" s="76"/>
      <c r="B332" s="26">
        <v>3349</v>
      </c>
      <c r="C332" s="27">
        <v>5194</v>
      </c>
      <c r="D332" s="24" t="s">
        <v>324</v>
      </c>
      <c r="E332" s="320"/>
    </row>
    <row r="333" spans="1:5" ht="12.75">
      <c r="A333" s="76"/>
      <c r="B333" s="26">
        <v>3349</v>
      </c>
      <c r="C333" s="27">
        <v>5494</v>
      </c>
      <c r="D333" s="24" t="s">
        <v>306</v>
      </c>
      <c r="E333" s="320"/>
    </row>
    <row r="334" spans="1:5" ht="12.75">
      <c r="A334" s="76"/>
      <c r="B334" s="91"/>
      <c r="C334" s="92"/>
      <c r="D334" s="73" t="s">
        <v>126</v>
      </c>
      <c r="E334" s="322">
        <f>SUM(E327:E333)</f>
        <v>15</v>
      </c>
    </row>
    <row r="335" spans="1:5" ht="12.75">
      <c r="A335" s="138">
        <v>214</v>
      </c>
      <c r="B335" s="286">
        <v>3392</v>
      </c>
      <c r="C335" s="286"/>
      <c r="D335" s="278" t="s">
        <v>41</v>
      </c>
      <c r="E335" s="192"/>
    </row>
    <row r="336" spans="1:5" ht="12.75">
      <c r="A336" s="131"/>
      <c r="B336" s="286"/>
      <c r="C336" s="286">
        <v>5011</v>
      </c>
      <c r="D336" s="287" t="s">
        <v>284</v>
      </c>
      <c r="E336" s="300">
        <v>20</v>
      </c>
    </row>
    <row r="337" spans="1:5" ht="12.75">
      <c r="A337" s="79">
        <v>215</v>
      </c>
      <c r="B337" s="13">
        <v>3392</v>
      </c>
      <c r="C337" s="13">
        <v>5021</v>
      </c>
      <c r="D337" s="13" t="s">
        <v>56</v>
      </c>
      <c r="E337" s="194"/>
    </row>
    <row r="338" spans="1:5" ht="12.75">
      <c r="A338" s="79"/>
      <c r="B338" s="13"/>
      <c r="C338" s="13">
        <v>5031</v>
      </c>
      <c r="D338" s="74" t="s">
        <v>285</v>
      </c>
      <c r="E338" s="300">
        <v>3.9</v>
      </c>
    </row>
    <row r="339" spans="1:5" ht="12.75">
      <c r="A339" s="79"/>
      <c r="B339" s="13"/>
      <c r="C339" s="13">
        <v>5032</v>
      </c>
      <c r="D339" s="24" t="s">
        <v>205</v>
      </c>
      <c r="E339" s="300">
        <v>1.5</v>
      </c>
    </row>
    <row r="340" spans="1:5" ht="12.75">
      <c r="A340" s="79">
        <v>216</v>
      </c>
      <c r="B340" s="13">
        <v>3392</v>
      </c>
      <c r="C340" s="13">
        <v>5137</v>
      </c>
      <c r="D340" s="13" t="s">
        <v>57</v>
      </c>
      <c r="E340" s="194"/>
    </row>
    <row r="341" spans="1:5" ht="12.75">
      <c r="A341" s="79">
        <v>217</v>
      </c>
      <c r="B341" s="13">
        <v>3392</v>
      </c>
      <c r="C341" s="13">
        <v>5139</v>
      </c>
      <c r="D341" s="13" t="s">
        <v>58</v>
      </c>
      <c r="E341" s="300">
        <v>1.5</v>
      </c>
    </row>
    <row r="342" spans="1:5" ht="12.75">
      <c r="A342" s="79">
        <v>218</v>
      </c>
      <c r="B342" s="13">
        <v>3392</v>
      </c>
      <c r="C342" s="13">
        <v>5154</v>
      </c>
      <c r="D342" s="13" t="s">
        <v>59</v>
      </c>
      <c r="E342" s="300">
        <v>5</v>
      </c>
    </row>
    <row r="343" spans="1:5" ht="12.75">
      <c r="A343" s="79">
        <v>219</v>
      </c>
      <c r="B343" s="13">
        <v>3392</v>
      </c>
      <c r="C343" s="13">
        <v>5155</v>
      </c>
      <c r="D343" s="13" t="s">
        <v>60</v>
      </c>
      <c r="E343" s="300">
        <v>30</v>
      </c>
    </row>
    <row r="344" spans="1:5" ht="12.75">
      <c r="A344" s="79"/>
      <c r="B344" s="13"/>
      <c r="C344" s="13">
        <v>5156</v>
      </c>
      <c r="D344" s="21" t="s">
        <v>145</v>
      </c>
      <c r="E344" s="194"/>
    </row>
    <row r="345" spans="1:5" ht="12.75">
      <c r="A345" s="79">
        <v>220</v>
      </c>
      <c r="B345" s="13">
        <v>3392</v>
      </c>
      <c r="C345" s="13">
        <v>5163</v>
      </c>
      <c r="D345" s="13" t="s">
        <v>61</v>
      </c>
      <c r="E345" s="300">
        <v>6.9</v>
      </c>
    </row>
    <row r="346" spans="1:5" ht="12.75">
      <c r="A346" s="79">
        <v>221</v>
      </c>
      <c r="B346" s="13">
        <v>3392</v>
      </c>
      <c r="C346" s="13">
        <v>5169</v>
      </c>
      <c r="D346" s="26" t="s">
        <v>108</v>
      </c>
      <c r="E346" s="300">
        <v>28</v>
      </c>
    </row>
    <row r="347" spans="1:5" ht="12.75">
      <c r="A347" s="79">
        <v>222</v>
      </c>
      <c r="B347" s="13">
        <v>3392</v>
      </c>
      <c r="C347" s="13">
        <v>5171</v>
      </c>
      <c r="D347" s="26" t="s">
        <v>109</v>
      </c>
      <c r="E347" s="300">
        <v>5</v>
      </c>
    </row>
    <row r="348" spans="1:5" ht="12.75">
      <c r="A348" s="79">
        <v>223</v>
      </c>
      <c r="B348" s="164">
        <v>3392</v>
      </c>
      <c r="C348" s="164">
        <v>5173</v>
      </c>
      <c r="D348" s="28" t="s">
        <v>201</v>
      </c>
      <c r="E348" s="194"/>
    </row>
    <row r="349" spans="1:5" ht="12.75">
      <c r="A349" s="163"/>
      <c r="B349" s="164"/>
      <c r="C349" s="164">
        <v>6121</v>
      </c>
      <c r="D349" s="28" t="s">
        <v>290</v>
      </c>
      <c r="E349" s="194"/>
    </row>
    <row r="350" spans="1:5" ht="12.75">
      <c r="A350" s="139">
        <v>224</v>
      </c>
      <c r="B350" s="100">
        <v>3392</v>
      </c>
      <c r="C350" s="101" t="s">
        <v>97</v>
      </c>
      <c r="D350" s="102" t="s">
        <v>126</v>
      </c>
      <c r="E350" s="313">
        <f>SUM(E336:E349)</f>
        <v>101.8</v>
      </c>
    </row>
    <row r="351" spans="1:5" ht="12.75">
      <c r="A351" s="138">
        <v>225</v>
      </c>
      <c r="B351" s="106"/>
      <c r="C351" s="107"/>
      <c r="D351" s="108" t="s">
        <v>177</v>
      </c>
      <c r="E351" s="192"/>
    </row>
    <row r="352" spans="1:5" ht="12.75">
      <c r="A352" s="131"/>
      <c r="B352" s="153"/>
      <c r="C352" s="154">
        <v>5121</v>
      </c>
      <c r="D352" s="155" t="s">
        <v>146</v>
      </c>
      <c r="E352" s="194"/>
    </row>
    <row r="353" spans="1:5" ht="12.75">
      <c r="A353" s="79">
        <v>226</v>
      </c>
      <c r="B353" s="26">
        <v>3399</v>
      </c>
      <c r="C353" s="27">
        <v>5137</v>
      </c>
      <c r="D353" s="26" t="s">
        <v>176</v>
      </c>
      <c r="E353" s="300">
        <v>8</v>
      </c>
    </row>
    <row r="354" spans="1:5" ht="12.75">
      <c r="A354" s="79">
        <v>227</v>
      </c>
      <c r="B354" s="26">
        <v>3399</v>
      </c>
      <c r="C354" s="27">
        <v>5139</v>
      </c>
      <c r="D354" s="26" t="s">
        <v>178</v>
      </c>
      <c r="E354" s="194"/>
    </row>
    <row r="355" spans="1:5" ht="12.75">
      <c r="A355" s="79">
        <v>228</v>
      </c>
      <c r="B355" s="26">
        <v>3399</v>
      </c>
      <c r="C355" s="27">
        <v>5161</v>
      </c>
      <c r="D355" s="26" t="s">
        <v>194</v>
      </c>
      <c r="E355" s="194"/>
    </row>
    <row r="356" spans="1:5" ht="12.75">
      <c r="A356" s="79">
        <v>229</v>
      </c>
      <c r="B356" s="26">
        <v>3399</v>
      </c>
      <c r="C356" s="27">
        <v>5169</v>
      </c>
      <c r="D356" s="26" t="s">
        <v>163</v>
      </c>
      <c r="E356" s="300">
        <v>10</v>
      </c>
    </row>
    <row r="357" spans="1:5" ht="12.75">
      <c r="A357" s="79">
        <v>230</v>
      </c>
      <c r="B357" s="26">
        <v>3399</v>
      </c>
      <c r="C357" s="27">
        <v>5173</v>
      </c>
      <c r="D357" s="26" t="s">
        <v>201</v>
      </c>
      <c r="E357" s="194"/>
    </row>
    <row r="358" spans="1:5" ht="12.75">
      <c r="A358" s="79">
        <v>231</v>
      </c>
      <c r="B358" s="26">
        <v>3399</v>
      </c>
      <c r="C358" s="27">
        <v>5175</v>
      </c>
      <c r="D358" s="26" t="s">
        <v>167</v>
      </c>
      <c r="E358" s="300">
        <v>2</v>
      </c>
    </row>
    <row r="359" spans="1:5" ht="12.75">
      <c r="A359" s="79">
        <v>232</v>
      </c>
      <c r="B359" s="26">
        <v>3399</v>
      </c>
      <c r="C359" s="27">
        <v>5192</v>
      </c>
      <c r="D359" s="26" t="s">
        <v>164</v>
      </c>
      <c r="E359" s="194"/>
    </row>
    <row r="360" spans="1:5" ht="12.75">
      <c r="A360" s="79">
        <v>233</v>
      </c>
      <c r="B360" s="26">
        <v>3399</v>
      </c>
      <c r="C360" s="27">
        <v>5194</v>
      </c>
      <c r="D360" s="26" t="s">
        <v>179</v>
      </c>
      <c r="E360" s="300">
        <v>5</v>
      </c>
    </row>
    <row r="361" spans="1:5" ht="12.75">
      <c r="A361" s="79">
        <v>234</v>
      </c>
      <c r="B361" s="26">
        <v>3399</v>
      </c>
      <c r="C361" s="27">
        <v>5492</v>
      </c>
      <c r="D361" s="26" t="s">
        <v>180</v>
      </c>
      <c r="E361" s="300">
        <v>10</v>
      </c>
    </row>
    <row r="362" spans="1:5" ht="12.75">
      <c r="A362" s="140">
        <v>235</v>
      </c>
      <c r="B362" s="91">
        <v>3399</v>
      </c>
      <c r="C362" s="92" t="s">
        <v>51</v>
      </c>
      <c r="D362" s="73" t="s">
        <v>126</v>
      </c>
      <c r="E362" s="323">
        <f>SUM(E352:E361)</f>
        <v>35</v>
      </c>
    </row>
    <row r="363" spans="1:5" ht="12.75">
      <c r="A363" s="76"/>
      <c r="B363" s="161">
        <v>3412</v>
      </c>
      <c r="C363" s="162"/>
      <c r="D363" s="66" t="s">
        <v>325</v>
      </c>
      <c r="E363" s="192"/>
    </row>
    <row r="364" spans="1:5" ht="12.75">
      <c r="A364" s="76"/>
      <c r="B364" s="161">
        <v>3412</v>
      </c>
      <c r="C364" s="162">
        <v>5011</v>
      </c>
      <c r="D364" s="66" t="s">
        <v>349</v>
      </c>
      <c r="E364" s="194"/>
    </row>
    <row r="365" spans="1:5" ht="12.75">
      <c r="A365" s="76"/>
      <c r="B365" s="161"/>
      <c r="C365" s="162">
        <v>5021</v>
      </c>
      <c r="D365" s="74" t="s">
        <v>146</v>
      </c>
      <c r="E365" s="194"/>
    </row>
    <row r="366" spans="1:5" ht="12.75">
      <c r="A366" s="76"/>
      <c r="B366" s="161">
        <v>3412</v>
      </c>
      <c r="C366" s="162">
        <v>5031</v>
      </c>
      <c r="D366" s="74" t="s">
        <v>356</v>
      </c>
      <c r="E366" s="194"/>
    </row>
    <row r="367" spans="1:5" ht="12.75">
      <c r="A367" s="76"/>
      <c r="B367" s="161">
        <v>3412</v>
      </c>
      <c r="C367" s="162">
        <v>5032</v>
      </c>
      <c r="D367" s="74" t="s">
        <v>205</v>
      </c>
      <c r="E367" s="194"/>
    </row>
    <row r="368" spans="1:5" ht="12.75">
      <c r="A368" s="76"/>
      <c r="B368" s="161">
        <v>3412</v>
      </c>
      <c r="C368" s="162">
        <v>5038</v>
      </c>
      <c r="D368" s="74" t="s">
        <v>286</v>
      </c>
      <c r="E368" s="194"/>
    </row>
    <row r="369" spans="1:5" ht="12.75">
      <c r="A369" s="76"/>
      <c r="B369" s="161">
        <v>3412</v>
      </c>
      <c r="C369" s="162">
        <v>5137</v>
      </c>
      <c r="D369" s="74" t="s">
        <v>357</v>
      </c>
      <c r="E369" s="194"/>
    </row>
    <row r="370" spans="1:5" ht="12.75">
      <c r="A370" s="76"/>
      <c r="B370" s="161">
        <v>3412</v>
      </c>
      <c r="C370" s="162">
        <v>5141</v>
      </c>
      <c r="D370" s="74" t="s">
        <v>161</v>
      </c>
      <c r="E370" s="194">
        <v>10.5</v>
      </c>
    </row>
    <row r="371" spans="1:5" ht="12.75">
      <c r="A371" s="76"/>
      <c r="B371" s="161">
        <v>3412</v>
      </c>
      <c r="C371" s="162">
        <v>5161</v>
      </c>
      <c r="D371" s="74" t="s">
        <v>194</v>
      </c>
      <c r="E371" s="194"/>
    </row>
    <row r="372" spans="1:5" ht="12.75">
      <c r="A372" s="76"/>
      <c r="B372" s="161">
        <v>3412</v>
      </c>
      <c r="C372" s="162">
        <v>5163</v>
      </c>
      <c r="D372" s="74" t="s">
        <v>326</v>
      </c>
      <c r="E372" s="300">
        <v>1.8</v>
      </c>
    </row>
    <row r="373" spans="1:5" ht="12.75">
      <c r="A373" s="76"/>
      <c r="B373" s="161">
        <v>3412</v>
      </c>
      <c r="C373" s="162">
        <v>5169</v>
      </c>
      <c r="D373" s="74" t="s">
        <v>163</v>
      </c>
      <c r="E373" s="194"/>
    </row>
    <row r="374" spans="1:5" ht="12.75">
      <c r="A374" s="76"/>
      <c r="B374" s="161">
        <v>3412</v>
      </c>
      <c r="C374" s="162">
        <v>5173</v>
      </c>
      <c r="D374" s="74" t="s">
        <v>201</v>
      </c>
      <c r="E374" s="194"/>
    </row>
    <row r="375" spans="1:5" ht="12.75">
      <c r="A375" s="76"/>
      <c r="B375" s="161">
        <v>3412</v>
      </c>
      <c r="C375" s="162">
        <v>5175</v>
      </c>
      <c r="D375" s="74" t="s">
        <v>167</v>
      </c>
      <c r="E375" s="194"/>
    </row>
    <row r="376" spans="1:5" ht="12.75">
      <c r="A376" s="76"/>
      <c r="B376" s="161"/>
      <c r="C376" s="162">
        <v>6121</v>
      </c>
      <c r="D376" s="74" t="s">
        <v>302</v>
      </c>
      <c r="E376" s="194"/>
    </row>
    <row r="377" spans="1:5" ht="12.75">
      <c r="A377" s="76"/>
      <c r="B377" s="161">
        <v>3412</v>
      </c>
      <c r="C377" s="162"/>
      <c r="D377" s="66" t="s">
        <v>126</v>
      </c>
      <c r="E377" s="304">
        <f>SUM(E364:E376)</f>
        <v>12.3</v>
      </c>
    </row>
    <row r="378" spans="1:5" ht="12.75">
      <c r="A378" s="133">
        <v>236</v>
      </c>
      <c r="B378" s="94">
        <v>3419</v>
      </c>
      <c r="C378" s="95"/>
      <c r="D378" s="88" t="s">
        <v>42</v>
      </c>
      <c r="E378" s="192"/>
    </row>
    <row r="379" spans="1:5" ht="12.75">
      <c r="A379" s="131"/>
      <c r="B379" s="153">
        <v>3419</v>
      </c>
      <c r="C379" s="154">
        <v>5141</v>
      </c>
      <c r="D379" s="155" t="s">
        <v>161</v>
      </c>
      <c r="E379" s="300">
        <v>15</v>
      </c>
    </row>
    <row r="380" spans="1:5" ht="12.75">
      <c r="A380" s="131"/>
      <c r="B380" s="153">
        <v>3419</v>
      </c>
      <c r="C380" s="154">
        <v>5163</v>
      </c>
      <c r="D380" s="155" t="s">
        <v>147</v>
      </c>
      <c r="E380" s="194">
        <v>0.9</v>
      </c>
    </row>
    <row r="381" spans="1:5" ht="12.75">
      <c r="A381" s="79">
        <v>237</v>
      </c>
      <c r="B381" s="26">
        <v>3419</v>
      </c>
      <c r="C381" s="27">
        <v>5164</v>
      </c>
      <c r="D381" s="24" t="s">
        <v>291</v>
      </c>
      <c r="E381" s="300">
        <v>2.4</v>
      </c>
    </row>
    <row r="382" spans="1:5" ht="12.75">
      <c r="A382" s="79"/>
      <c r="B382" s="26">
        <v>3419</v>
      </c>
      <c r="C382" s="27">
        <v>5169</v>
      </c>
      <c r="D382" s="24" t="s">
        <v>163</v>
      </c>
      <c r="E382" s="194"/>
    </row>
    <row r="383" spans="1:5" ht="12.75">
      <c r="A383" s="79"/>
      <c r="B383" s="26">
        <v>3419</v>
      </c>
      <c r="C383" s="27">
        <v>5171</v>
      </c>
      <c r="D383" s="24" t="s">
        <v>151</v>
      </c>
      <c r="E383" s="300">
        <v>70</v>
      </c>
    </row>
    <row r="384" spans="1:5" ht="12.75">
      <c r="A384" s="79"/>
      <c r="B384" s="26">
        <v>3419</v>
      </c>
      <c r="C384" s="27">
        <v>5222</v>
      </c>
      <c r="D384" s="24" t="s">
        <v>327</v>
      </c>
      <c r="E384" s="300">
        <v>34.2</v>
      </c>
    </row>
    <row r="385" spans="1:5" ht="12.75">
      <c r="A385" s="79">
        <v>238</v>
      </c>
      <c r="B385" s="26">
        <v>3419</v>
      </c>
      <c r="C385" s="27">
        <v>6121</v>
      </c>
      <c r="D385" s="24" t="s">
        <v>165</v>
      </c>
      <c r="E385" s="194"/>
    </row>
    <row r="386" spans="1:5" ht="12.75">
      <c r="A386" s="185">
        <v>239</v>
      </c>
      <c r="B386" s="91">
        <v>3419</v>
      </c>
      <c r="C386" s="92" t="s">
        <v>51</v>
      </c>
      <c r="D386" s="73" t="s">
        <v>126</v>
      </c>
      <c r="E386" s="301">
        <f>SUM(E379:E385)</f>
        <v>122.5</v>
      </c>
    </row>
    <row r="387" spans="1:5" ht="12.75">
      <c r="A387" s="133">
        <v>240</v>
      </c>
      <c r="B387" s="88">
        <v>3421</v>
      </c>
      <c r="C387" s="87">
        <v>6349</v>
      </c>
      <c r="D387" s="88" t="s">
        <v>328</v>
      </c>
      <c r="E387" s="192"/>
    </row>
    <row r="388" spans="1:5" ht="12.75">
      <c r="A388" s="213"/>
      <c r="B388" s="24">
        <v>3421</v>
      </c>
      <c r="C388" s="25">
        <v>5139</v>
      </c>
      <c r="D388" s="24" t="s">
        <v>143</v>
      </c>
      <c r="E388" s="300">
        <v>0</v>
      </c>
    </row>
    <row r="389" spans="1:5" ht="12.75">
      <c r="A389" s="213"/>
      <c r="B389" s="24">
        <v>3412</v>
      </c>
      <c r="C389" s="25">
        <v>5171</v>
      </c>
      <c r="D389" s="24" t="s">
        <v>151</v>
      </c>
      <c r="E389" s="194">
        <v>0</v>
      </c>
    </row>
    <row r="390" spans="1:5" ht="12.75">
      <c r="A390" s="140"/>
      <c r="B390" s="71">
        <v>3412</v>
      </c>
      <c r="C390" s="81"/>
      <c r="D390" s="73" t="s">
        <v>126</v>
      </c>
      <c r="E390" s="301">
        <f>SUM(E388:E389)</f>
        <v>0</v>
      </c>
    </row>
    <row r="391" spans="1:5" ht="12.75">
      <c r="A391" s="131">
        <v>241</v>
      </c>
      <c r="B391" s="153"/>
      <c r="C391" s="95"/>
      <c r="D391" s="88" t="s">
        <v>181</v>
      </c>
      <c r="E391" s="192"/>
    </row>
    <row r="392" spans="1:5" ht="12.75">
      <c r="A392" s="131"/>
      <c r="B392" s="153">
        <v>3429</v>
      </c>
      <c r="C392" s="27">
        <v>5011</v>
      </c>
      <c r="D392" s="24" t="s">
        <v>284</v>
      </c>
      <c r="E392" s="300">
        <v>7</v>
      </c>
    </row>
    <row r="393" spans="1:5" ht="12.75">
      <c r="A393" s="79">
        <v>242</v>
      </c>
      <c r="B393" s="24">
        <v>3429</v>
      </c>
      <c r="C393" s="25">
        <v>5021</v>
      </c>
      <c r="D393" s="24" t="s">
        <v>146</v>
      </c>
      <c r="E393" s="194"/>
    </row>
    <row r="394" spans="1:5" ht="12.75">
      <c r="A394" s="79">
        <v>243</v>
      </c>
      <c r="B394" s="24">
        <v>3429</v>
      </c>
      <c r="C394" s="25">
        <v>5031</v>
      </c>
      <c r="D394" s="24" t="s">
        <v>204</v>
      </c>
      <c r="E394" s="300">
        <v>3.9</v>
      </c>
    </row>
    <row r="395" spans="1:5" ht="12.75">
      <c r="A395" s="79">
        <v>244</v>
      </c>
      <c r="B395" s="24">
        <v>3429</v>
      </c>
      <c r="C395" s="25">
        <v>5032</v>
      </c>
      <c r="D395" s="24" t="s">
        <v>205</v>
      </c>
      <c r="E395" s="300">
        <v>1.5</v>
      </c>
    </row>
    <row r="396" spans="1:5" ht="12.75">
      <c r="A396" s="79">
        <v>245</v>
      </c>
      <c r="B396" s="24">
        <v>3429</v>
      </c>
      <c r="C396" s="25">
        <v>5038</v>
      </c>
      <c r="D396" s="24" t="s">
        <v>199</v>
      </c>
      <c r="E396" s="194"/>
    </row>
    <row r="397" spans="1:5" ht="12.75">
      <c r="A397" s="79">
        <v>246</v>
      </c>
      <c r="B397" s="24">
        <v>3429</v>
      </c>
      <c r="C397" s="25">
        <v>5137</v>
      </c>
      <c r="D397" s="24" t="s">
        <v>182</v>
      </c>
      <c r="E397" s="194"/>
    </row>
    <row r="398" spans="1:5" ht="12.75">
      <c r="A398" s="79">
        <v>247</v>
      </c>
      <c r="B398" s="24">
        <v>3429</v>
      </c>
      <c r="C398" s="25">
        <v>5139</v>
      </c>
      <c r="D398" s="24" t="s">
        <v>143</v>
      </c>
      <c r="E398" s="300">
        <v>2</v>
      </c>
    </row>
    <row r="399" spans="1:5" ht="12.75">
      <c r="A399" s="79">
        <v>248</v>
      </c>
      <c r="B399" s="24">
        <v>3429</v>
      </c>
      <c r="C399" s="25">
        <v>5141</v>
      </c>
      <c r="D399" s="24" t="s">
        <v>161</v>
      </c>
      <c r="E399" s="194"/>
    </row>
    <row r="400" spans="1:5" ht="12.75">
      <c r="A400" s="79">
        <v>249</v>
      </c>
      <c r="B400" s="24">
        <v>3429</v>
      </c>
      <c r="C400" s="25">
        <v>5153</v>
      </c>
      <c r="D400" s="24" t="s">
        <v>183</v>
      </c>
      <c r="E400" s="300">
        <v>19</v>
      </c>
    </row>
    <row r="401" spans="1:5" ht="12.75">
      <c r="A401" s="79">
        <v>250</v>
      </c>
      <c r="B401" s="24">
        <v>3429</v>
      </c>
      <c r="C401" s="25">
        <v>5154</v>
      </c>
      <c r="D401" s="24" t="s">
        <v>162</v>
      </c>
      <c r="E401" s="300">
        <v>19</v>
      </c>
    </row>
    <row r="402" spans="1:5" ht="12.75">
      <c r="A402" s="79">
        <v>251</v>
      </c>
      <c r="B402" s="24">
        <v>3429</v>
      </c>
      <c r="C402" s="25">
        <v>5163</v>
      </c>
      <c r="D402" s="24" t="s">
        <v>147</v>
      </c>
      <c r="E402" s="194"/>
    </row>
    <row r="403" spans="1:5" ht="12.75">
      <c r="A403" s="79">
        <v>252</v>
      </c>
      <c r="B403" s="24">
        <v>3429</v>
      </c>
      <c r="C403" s="25">
        <v>5166</v>
      </c>
      <c r="D403" s="24" t="s">
        <v>149</v>
      </c>
      <c r="E403" s="194"/>
    </row>
    <row r="404" spans="1:5" ht="12.75">
      <c r="A404" s="79">
        <v>253</v>
      </c>
      <c r="B404" s="24">
        <v>3429</v>
      </c>
      <c r="C404" s="25">
        <v>5169</v>
      </c>
      <c r="D404" s="24" t="s">
        <v>163</v>
      </c>
      <c r="E404" s="300">
        <v>20</v>
      </c>
    </row>
    <row r="405" spans="1:5" ht="12.75">
      <c r="A405" s="79">
        <v>254</v>
      </c>
      <c r="B405" s="24">
        <v>3429</v>
      </c>
      <c r="C405" s="25">
        <v>5171</v>
      </c>
      <c r="D405" s="24" t="s">
        <v>184</v>
      </c>
      <c r="E405" s="194"/>
    </row>
    <row r="406" spans="1:5" ht="12.75">
      <c r="A406" s="79">
        <v>255</v>
      </c>
      <c r="B406" s="24">
        <v>3429</v>
      </c>
      <c r="C406" s="25">
        <v>5173</v>
      </c>
      <c r="D406" s="24" t="s">
        <v>201</v>
      </c>
      <c r="E406" s="194"/>
    </row>
    <row r="407" spans="1:5" ht="12.75">
      <c r="A407" s="79"/>
      <c r="B407" s="24">
        <v>3429</v>
      </c>
      <c r="C407" s="25">
        <v>5222</v>
      </c>
      <c r="D407" s="24" t="s">
        <v>297</v>
      </c>
      <c r="E407" s="300">
        <v>18</v>
      </c>
    </row>
    <row r="408" spans="1:5" ht="12.75">
      <c r="A408" s="79">
        <v>256</v>
      </c>
      <c r="B408" s="24">
        <v>3429</v>
      </c>
      <c r="C408" s="25">
        <v>6121</v>
      </c>
      <c r="D408" s="24" t="s">
        <v>165</v>
      </c>
      <c r="E408" s="194"/>
    </row>
    <row r="409" spans="1:5" ht="12.75">
      <c r="A409" s="79">
        <v>257</v>
      </c>
      <c r="B409" s="250"/>
      <c r="C409" s="25">
        <v>6130</v>
      </c>
      <c r="D409" s="24" t="s">
        <v>264</v>
      </c>
      <c r="E409" s="194"/>
    </row>
    <row r="410" spans="1:5" ht="12.75">
      <c r="A410" s="140">
        <v>258</v>
      </c>
      <c r="B410" s="71">
        <v>3429</v>
      </c>
      <c r="C410" s="81" t="s">
        <v>101</v>
      </c>
      <c r="D410" s="73" t="s">
        <v>126</v>
      </c>
      <c r="E410" s="301">
        <f>SUM(E392:E409)</f>
        <v>90.4</v>
      </c>
    </row>
    <row r="411" spans="1:5" ht="12.75">
      <c r="A411" s="133">
        <v>259</v>
      </c>
      <c r="B411" s="86">
        <v>3543</v>
      </c>
      <c r="C411" s="119"/>
      <c r="D411" s="88" t="s">
        <v>329</v>
      </c>
      <c r="E411" s="192"/>
    </row>
    <row r="412" spans="1:5" ht="12.75">
      <c r="A412" s="213"/>
      <c r="B412" s="24">
        <v>3543</v>
      </c>
      <c r="C412" s="25">
        <v>5222</v>
      </c>
      <c r="D412" s="24" t="s">
        <v>297</v>
      </c>
      <c r="E412" s="300">
        <v>0.5</v>
      </c>
    </row>
    <row r="413" spans="1:5" ht="12.75">
      <c r="A413" s="213"/>
      <c r="B413" s="24">
        <v>3543</v>
      </c>
      <c r="C413" s="25">
        <v>5339</v>
      </c>
      <c r="D413" s="24" t="s">
        <v>289</v>
      </c>
      <c r="E413" s="194"/>
    </row>
    <row r="414" spans="1:5" ht="12.75">
      <c r="A414" s="140"/>
      <c r="B414" s="71">
        <v>3543</v>
      </c>
      <c r="C414" s="81"/>
      <c r="D414" s="73" t="s">
        <v>126</v>
      </c>
      <c r="E414" s="301">
        <f>SUM(E412:E413)</f>
        <v>0.5</v>
      </c>
    </row>
    <row r="415" spans="1:5" ht="12.75">
      <c r="A415" s="76">
        <v>260</v>
      </c>
      <c r="B415" s="74">
        <v>3612</v>
      </c>
      <c r="C415" s="249"/>
      <c r="D415" s="210" t="s">
        <v>127</v>
      </c>
      <c r="E415" s="192"/>
    </row>
    <row r="416" spans="1:5" ht="12.75">
      <c r="A416" s="76"/>
      <c r="B416" s="74">
        <v>3612</v>
      </c>
      <c r="C416" s="249">
        <v>5021</v>
      </c>
      <c r="D416" s="210" t="s">
        <v>350</v>
      </c>
      <c r="E416" s="194"/>
    </row>
    <row r="417" spans="1:5" ht="12.75">
      <c r="A417" s="158">
        <v>261</v>
      </c>
      <c r="B417" s="85">
        <v>3612</v>
      </c>
      <c r="C417" s="247">
        <v>5137</v>
      </c>
      <c r="D417" s="155" t="s">
        <v>153</v>
      </c>
      <c r="E417" s="194"/>
    </row>
    <row r="418" spans="1:5" ht="12.75">
      <c r="A418" s="158">
        <v>262</v>
      </c>
      <c r="B418" s="85">
        <v>3612</v>
      </c>
      <c r="C418" s="247">
        <v>5139</v>
      </c>
      <c r="D418" s="26" t="s">
        <v>160</v>
      </c>
      <c r="E418" s="194"/>
    </row>
    <row r="419" spans="1:5" ht="12.75">
      <c r="A419" s="158">
        <v>263</v>
      </c>
      <c r="B419" s="86">
        <v>3612</v>
      </c>
      <c r="C419" s="119">
        <v>5153</v>
      </c>
      <c r="D419" s="26" t="s">
        <v>183</v>
      </c>
      <c r="E419" s="194"/>
    </row>
    <row r="420" spans="1:5" ht="12.75">
      <c r="A420" s="158">
        <v>264</v>
      </c>
      <c r="B420" s="155">
        <v>3612</v>
      </c>
      <c r="C420" s="219">
        <v>5154</v>
      </c>
      <c r="D420" s="26" t="s">
        <v>162</v>
      </c>
      <c r="E420" s="300">
        <v>3</v>
      </c>
    </row>
    <row r="421" spans="1:5" ht="12.75">
      <c r="A421" s="158">
        <v>265</v>
      </c>
      <c r="B421" s="26">
        <v>3612</v>
      </c>
      <c r="C421" s="27">
        <v>5163</v>
      </c>
      <c r="D421" s="26" t="s">
        <v>147</v>
      </c>
      <c r="E421" s="300">
        <v>3.6</v>
      </c>
    </row>
    <row r="422" spans="1:5" ht="12.75">
      <c r="A422" s="158">
        <v>266</v>
      </c>
      <c r="B422" s="26">
        <v>3612</v>
      </c>
      <c r="C422" s="27">
        <v>5167</v>
      </c>
      <c r="D422" s="24" t="s">
        <v>200</v>
      </c>
      <c r="E422" s="194"/>
    </row>
    <row r="423" spans="1:5" ht="12.75">
      <c r="A423" s="158">
        <v>267</v>
      </c>
      <c r="B423" s="26">
        <v>3612</v>
      </c>
      <c r="C423" s="27">
        <v>5169</v>
      </c>
      <c r="D423" s="26" t="s">
        <v>163</v>
      </c>
      <c r="E423" s="300">
        <v>10</v>
      </c>
    </row>
    <row r="424" spans="1:5" ht="12.75">
      <c r="A424" s="158">
        <v>268</v>
      </c>
      <c r="B424" s="26">
        <v>3612</v>
      </c>
      <c r="C424" s="27">
        <v>5171</v>
      </c>
      <c r="D424" s="26" t="s">
        <v>151</v>
      </c>
      <c r="E424" s="300">
        <v>4</v>
      </c>
    </row>
    <row r="425" spans="1:5" ht="12.75">
      <c r="A425" s="158">
        <v>269</v>
      </c>
      <c r="B425" s="26">
        <v>3612</v>
      </c>
      <c r="C425" s="27">
        <v>6121</v>
      </c>
      <c r="D425" s="26" t="s">
        <v>215</v>
      </c>
      <c r="E425" s="194"/>
    </row>
    <row r="426" spans="1:5" ht="12.75">
      <c r="A426" s="213">
        <v>270</v>
      </c>
      <c r="B426" s="26">
        <v>3612</v>
      </c>
      <c r="C426" s="27" t="s">
        <v>98</v>
      </c>
      <c r="D426" s="73" t="s">
        <v>126</v>
      </c>
      <c r="E426" s="304">
        <f>SUM(E416:E425)</f>
        <v>20.6</v>
      </c>
    </row>
    <row r="427" spans="1:5" ht="12.75">
      <c r="A427" s="79">
        <v>271</v>
      </c>
      <c r="B427" s="26">
        <v>3613</v>
      </c>
      <c r="C427" s="27"/>
      <c r="D427" s="88" t="s">
        <v>185</v>
      </c>
      <c r="E427" s="192"/>
    </row>
    <row r="428" spans="1:5" ht="12.75">
      <c r="A428" s="79">
        <v>272</v>
      </c>
      <c r="B428" s="26">
        <v>3613</v>
      </c>
      <c r="C428" s="27">
        <v>5139</v>
      </c>
      <c r="D428" s="26" t="s">
        <v>160</v>
      </c>
      <c r="E428" s="194"/>
    </row>
    <row r="429" spans="1:5" ht="12.75">
      <c r="A429" s="79">
        <v>273</v>
      </c>
      <c r="B429" s="91">
        <v>3613</v>
      </c>
      <c r="C429" s="92">
        <v>5163</v>
      </c>
      <c r="D429" s="26" t="s">
        <v>147</v>
      </c>
      <c r="E429" s="300">
        <v>1.1</v>
      </c>
    </row>
    <row r="430" spans="1:5" ht="12.75">
      <c r="A430" s="79">
        <v>274</v>
      </c>
      <c r="B430" s="94">
        <v>3613</v>
      </c>
      <c r="C430" s="95">
        <v>5169</v>
      </c>
      <c r="D430" s="26" t="s">
        <v>163</v>
      </c>
      <c r="E430" s="194"/>
    </row>
    <row r="431" spans="1:5" ht="12.75">
      <c r="A431" s="79">
        <v>275</v>
      </c>
      <c r="B431" s="26">
        <v>3613</v>
      </c>
      <c r="C431" s="27">
        <v>5902</v>
      </c>
      <c r="D431" s="28" t="s">
        <v>292</v>
      </c>
      <c r="E431" s="194"/>
    </row>
    <row r="432" spans="1:5" ht="12.75">
      <c r="A432" s="213">
        <v>276</v>
      </c>
      <c r="B432" s="26">
        <v>3613</v>
      </c>
      <c r="C432" s="27" t="s">
        <v>53</v>
      </c>
      <c r="D432" s="73" t="s">
        <v>126</v>
      </c>
      <c r="E432" s="304">
        <f>SUM(E428:E431)</f>
        <v>1.1</v>
      </c>
    </row>
    <row r="433" spans="1:5" ht="12.75">
      <c r="A433" s="213">
        <v>277</v>
      </c>
      <c r="B433" s="26"/>
      <c r="C433" s="27"/>
      <c r="D433" s="88" t="s">
        <v>187</v>
      </c>
      <c r="E433" s="192"/>
    </row>
    <row r="434" spans="1:5" ht="12.75">
      <c r="A434" s="163">
        <v>278</v>
      </c>
      <c r="B434" s="26">
        <v>3619</v>
      </c>
      <c r="C434" s="27">
        <v>5660</v>
      </c>
      <c r="D434" s="26" t="s">
        <v>186</v>
      </c>
      <c r="E434" s="194"/>
    </row>
    <row r="435" spans="1:5" ht="12.75">
      <c r="A435" s="79">
        <v>279</v>
      </c>
      <c r="B435" s="26">
        <v>3619</v>
      </c>
      <c r="C435" s="27">
        <v>6460</v>
      </c>
      <c r="D435" s="26" t="s">
        <v>188</v>
      </c>
      <c r="E435" s="194"/>
    </row>
    <row r="436" spans="1:5" ht="12.75">
      <c r="A436" s="140">
        <v>280</v>
      </c>
      <c r="B436" s="91">
        <v>3619</v>
      </c>
      <c r="C436" s="92" t="s">
        <v>50</v>
      </c>
      <c r="D436" s="73" t="s">
        <v>189</v>
      </c>
      <c r="E436" s="196"/>
    </row>
    <row r="437" spans="1:5" ht="12.75">
      <c r="A437" s="131">
        <v>281</v>
      </c>
      <c r="D437" s="88" t="s">
        <v>190</v>
      </c>
      <c r="E437" s="192"/>
    </row>
    <row r="438" spans="1:5" ht="12.75">
      <c r="A438" s="79">
        <v>282</v>
      </c>
      <c r="B438" s="153">
        <v>3631</v>
      </c>
      <c r="C438" s="154">
        <v>5139</v>
      </c>
      <c r="D438" s="155" t="s">
        <v>160</v>
      </c>
      <c r="E438" s="194"/>
    </row>
    <row r="439" spans="1:5" ht="12.75">
      <c r="A439" s="79">
        <v>283</v>
      </c>
      <c r="B439" s="26">
        <v>3631</v>
      </c>
      <c r="C439" s="27">
        <v>5154</v>
      </c>
      <c r="D439" s="26" t="s">
        <v>162</v>
      </c>
      <c r="E439" s="300">
        <v>83</v>
      </c>
    </row>
    <row r="440" spans="1:5" ht="12.75">
      <c r="A440" s="79">
        <v>284</v>
      </c>
      <c r="B440" s="26">
        <v>3631</v>
      </c>
      <c r="C440" s="27">
        <v>5169</v>
      </c>
      <c r="D440" s="26" t="s">
        <v>191</v>
      </c>
      <c r="E440" s="300">
        <v>40</v>
      </c>
    </row>
    <row r="441" spans="1:5" ht="12.75">
      <c r="A441" s="79">
        <v>285</v>
      </c>
      <c r="B441" s="26">
        <v>3631</v>
      </c>
      <c r="C441" s="27">
        <v>5171</v>
      </c>
      <c r="D441" s="26" t="s">
        <v>151</v>
      </c>
      <c r="E441" s="194"/>
    </row>
    <row r="442" spans="1:5" ht="12.75">
      <c r="A442" s="163"/>
      <c r="B442" s="28"/>
      <c r="C442" s="29">
        <v>6121</v>
      </c>
      <c r="D442" s="250" t="s">
        <v>299</v>
      </c>
      <c r="E442" s="194"/>
    </row>
    <row r="443" spans="1:5" ht="12.75">
      <c r="A443" s="140">
        <v>286</v>
      </c>
      <c r="B443" s="91">
        <v>3631</v>
      </c>
      <c r="C443" s="92" t="s">
        <v>53</v>
      </c>
      <c r="D443" s="73" t="s">
        <v>126</v>
      </c>
      <c r="E443" s="301">
        <f>SUM(E438:E442)</f>
        <v>123</v>
      </c>
    </row>
    <row r="444" spans="1:5" ht="12.75">
      <c r="A444" s="131">
        <v>287</v>
      </c>
      <c r="B444" s="161">
        <v>3632</v>
      </c>
      <c r="D444" s="88" t="s">
        <v>135</v>
      </c>
      <c r="E444" s="192"/>
    </row>
    <row r="445" spans="1:5" ht="12.75">
      <c r="A445" s="131"/>
      <c r="B445">
        <v>3632</v>
      </c>
      <c r="C445" s="288">
        <v>5011</v>
      </c>
      <c r="D445" s="210" t="s">
        <v>304</v>
      </c>
      <c r="E445" s="300">
        <v>3</v>
      </c>
    </row>
    <row r="446" spans="1:5" ht="12.75">
      <c r="A446" s="134">
        <v>288</v>
      </c>
      <c r="B446" s="153">
        <v>3632</v>
      </c>
      <c r="C446" s="154">
        <v>5021</v>
      </c>
      <c r="D446" s="155" t="s">
        <v>146</v>
      </c>
      <c r="E446" s="194"/>
    </row>
    <row r="447" spans="1:5" ht="12.75">
      <c r="A447" s="134"/>
      <c r="B447" s="153">
        <v>3632</v>
      </c>
      <c r="C447" s="154">
        <v>5031</v>
      </c>
      <c r="D447" s="24" t="s">
        <v>305</v>
      </c>
      <c r="E447" s="300">
        <v>0.5</v>
      </c>
    </row>
    <row r="448" spans="1:5" ht="12.75">
      <c r="A448" s="134"/>
      <c r="B448" s="153">
        <v>3632</v>
      </c>
      <c r="C448" s="154">
        <v>5032</v>
      </c>
      <c r="D448" s="24" t="s">
        <v>205</v>
      </c>
      <c r="E448" s="300">
        <v>0.2</v>
      </c>
    </row>
    <row r="449" spans="1:5" ht="12.75">
      <c r="A449" s="134"/>
      <c r="B449" s="153">
        <v>3632</v>
      </c>
      <c r="C449" s="154">
        <v>5136</v>
      </c>
      <c r="D449" s="155" t="s">
        <v>293</v>
      </c>
      <c r="E449" s="300"/>
    </row>
    <row r="450" spans="1:5" ht="12.75">
      <c r="A450" s="134"/>
      <c r="B450" s="153">
        <v>3632</v>
      </c>
      <c r="C450" s="154">
        <v>5137</v>
      </c>
      <c r="D450" s="155" t="s">
        <v>153</v>
      </c>
      <c r="E450" s="300">
        <v>3</v>
      </c>
    </row>
    <row r="451" spans="1:5" ht="12.75">
      <c r="A451" s="134"/>
      <c r="B451" s="153">
        <v>3632</v>
      </c>
      <c r="C451" s="154">
        <v>5139</v>
      </c>
      <c r="D451" s="155" t="s">
        <v>160</v>
      </c>
      <c r="E451" s="300">
        <v>5</v>
      </c>
    </row>
    <row r="452" spans="1:5" ht="12.75">
      <c r="A452" s="134">
        <v>289</v>
      </c>
      <c r="B452" s="153">
        <v>3632</v>
      </c>
      <c r="C452" s="154">
        <v>5161</v>
      </c>
      <c r="D452" s="155" t="s">
        <v>194</v>
      </c>
      <c r="E452" s="194"/>
    </row>
    <row r="453" spans="1:5" ht="12.75">
      <c r="A453" s="134"/>
      <c r="B453" s="153">
        <v>3632</v>
      </c>
      <c r="C453" s="154">
        <v>5167</v>
      </c>
      <c r="D453" s="155" t="s">
        <v>200</v>
      </c>
      <c r="E453" s="194"/>
    </row>
    <row r="454" spans="1:5" ht="12.75">
      <c r="A454" s="134">
        <v>291</v>
      </c>
      <c r="B454" s="26">
        <v>3632</v>
      </c>
      <c r="C454" s="27">
        <v>5169</v>
      </c>
      <c r="D454" s="26" t="s">
        <v>163</v>
      </c>
      <c r="E454" s="300">
        <v>15</v>
      </c>
    </row>
    <row r="455" spans="1:5" ht="12.75">
      <c r="A455" s="134">
        <v>292</v>
      </c>
      <c r="B455" s="26">
        <v>3632</v>
      </c>
      <c r="C455" s="27">
        <v>5171</v>
      </c>
      <c r="D455" s="26" t="s">
        <v>151</v>
      </c>
      <c r="E455" s="194">
        <v>3</v>
      </c>
    </row>
    <row r="456" spans="1:5" ht="12.75">
      <c r="A456" s="134">
        <v>293</v>
      </c>
      <c r="B456" s="26">
        <v>3632</v>
      </c>
      <c r="C456" s="27">
        <v>5362</v>
      </c>
      <c r="D456" s="26" t="s">
        <v>211</v>
      </c>
      <c r="E456" s="194"/>
    </row>
    <row r="457" spans="1:5" ht="12.75">
      <c r="A457" s="134">
        <v>294</v>
      </c>
      <c r="B457" s="26">
        <v>3632</v>
      </c>
      <c r="C457" s="27">
        <v>6121</v>
      </c>
      <c r="D457" s="26" t="s">
        <v>165</v>
      </c>
      <c r="E457" s="300">
        <v>0</v>
      </c>
    </row>
    <row r="458" spans="1:5" ht="12.75">
      <c r="A458" s="134">
        <v>295</v>
      </c>
      <c r="B458" s="26">
        <v>3632</v>
      </c>
      <c r="C458" s="27">
        <v>6130</v>
      </c>
      <c r="D458" s="26" t="s">
        <v>152</v>
      </c>
      <c r="E458" s="194">
        <v>2</v>
      </c>
    </row>
    <row r="459" spans="1:5" ht="12.75">
      <c r="A459" s="140">
        <v>296</v>
      </c>
      <c r="B459" s="91">
        <v>3632</v>
      </c>
      <c r="C459" s="92" t="s">
        <v>50</v>
      </c>
      <c r="D459" s="73" t="s">
        <v>126</v>
      </c>
      <c r="E459" s="301">
        <f>SUM(E445:E458)</f>
        <v>31.7</v>
      </c>
    </row>
    <row r="460" spans="1:5" ht="12.75">
      <c r="A460" s="131">
        <v>297</v>
      </c>
      <c r="B460" s="161">
        <v>3633</v>
      </c>
      <c r="C460" s="162"/>
      <c r="D460" s="66" t="s">
        <v>239</v>
      </c>
      <c r="E460" s="192"/>
    </row>
    <row r="461" spans="1:5" ht="12.75">
      <c r="A461" s="79">
        <v>298</v>
      </c>
      <c r="B461" s="161">
        <v>3633</v>
      </c>
      <c r="C461" s="162">
        <v>5141</v>
      </c>
      <c r="D461" s="74" t="s">
        <v>161</v>
      </c>
      <c r="E461" s="194"/>
    </row>
    <row r="462" spans="1:5" ht="12.75">
      <c r="A462" s="79">
        <v>299</v>
      </c>
      <c r="B462" s="161">
        <v>3633</v>
      </c>
      <c r="C462" s="162">
        <v>5163</v>
      </c>
      <c r="D462" s="74" t="s">
        <v>147</v>
      </c>
      <c r="E462" s="194"/>
    </row>
    <row r="463" spans="1:5" ht="12.75">
      <c r="A463" s="79"/>
      <c r="B463" s="161">
        <v>3633</v>
      </c>
      <c r="C463" s="162">
        <v>5169</v>
      </c>
      <c r="D463" s="74" t="s">
        <v>163</v>
      </c>
      <c r="E463" s="194"/>
    </row>
    <row r="464" spans="1:5" ht="12.75">
      <c r="A464" s="79">
        <v>300</v>
      </c>
      <c r="B464" s="161">
        <v>3633</v>
      </c>
      <c r="C464" s="162">
        <v>5171</v>
      </c>
      <c r="D464" s="74" t="s">
        <v>240</v>
      </c>
      <c r="E464" s="300">
        <v>117.3</v>
      </c>
    </row>
    <row r="465" spans="1:5" ht="12.75">
      <c r="A465" s="79">
        <v>301</v>
      </c>
      <c r="B465" s="161">
        <v>3633</v>
      </c>
      <c r="C465" s="162">
        <v>6121</v>
      </c>
      <c r="D465" s="74" t="s">
        <v>165</v>
      </c>
      <c r="E465" s="194"/>
    </row>
    <row r="466" spans="1:5" ht="12.75">
      <c r="A466" s="79">
        <v>302</v>
      </c>
      <c r="B466" s="161">
        <v>3633</v>
      </c>
      <c r="C466" s="162">
        <v>6313</v>
      </c>
      <c r="D466" s="74" t="s">
        <v>241</v>
      </c>
      <c r="E466" s="194"/>
    </row>
    <row r="467" spans="1:5" ht="12.75">
      <c r="A467" s="140">
        <v>303</v>
      </c>
      <c r="B467" s="91">
        <v>3633</v>
      </c>
      <c r="C467" s="92"/>
      <c r="D467" s="66" t="s">
        <v>126</v>
      </c>
      <c r="E467" s="304">
        <f>SUM(E461:E466)</f>
        <v>117.3</v>
      </c>
    </row>
    <row r="468" spans="1:5" ht="12.75">
      <c r="A468" s="76">
        <v>304</v>
      </c>
      <c r="D468" s="88" t="s">
        <v>193</v>
      </c>
      <c r="E468" s="192"/>
    </row>
    <row r="469" spans="1:5" ht="12.75">
      <c r="A469" s="158">
        <v>305</v>
      </c>
      <c r="B469" s="26">
        <v>3635</v>
      </c>
      <c r="C469" s="27">
        <v>5166</v>
      </c>
      <c r="D469" s="26" t="s">
        <v>149</v>
      </c>
      <c r="E469" s="194"/>
    </row>
    <row r="470" spans="1:5" ht="12.75">
      <c r="A470" s="158">
        <v>306</v>
      </c>
      <c r="B470" s="26">
        <v>3635</v>
      </c>
      <c r="C470" s="27">
        <v>5169</v>
      </c>
      <c r="D470" s="26" t="s">
        <v>163</v>
      </c>
      <c r="E470" s="194">
        <v>20</v>
      </c>
    </row>
    <row r="471" spans="1:5" ht="12.75">
      <c r="A471" s="158">
        <v>307</v>
      </c>
      <c r="B471" s="26">
        <v>3635</v>
      </c>
      <c r="C471" s="27">
        <v>6119</v>
      </c>
      <c r="D471" s="26" t="s">
        <v>192</v>
      </c>
      <c r="E471" s="194"/>
    </row>
    <row r="472" spans="1:5" ht="12.75">
      <c r="A472" s="130">
        <v>308</v>
      </c>
      <c r="B472" s="91">
        <v>3635</v>
      </c>
      <c r="C472" s="92" t="s">
        <v>53</v>
      </c>
      <c r="D472" s="73" t="s">
        <v>126</v>
      </c>
      <c r="E472" s="304">
        <f>SUM(E469:E471)</f>
        <v>20</v>
      </c>
    </row>
    <row r="473" spans="1:5" ht="12.75">
      <c r="A473" s="133">
        <v>309</v>
      </c>
      <c r="D473" s="88" t="s">
        <v>243</v>
      </c>
      <c r="E473" s="319"/>
    </row>
    <row r="474" spans="1:5" ht="12.75">
      <c r="A474" s="79">
        <v>310</v>
      </c>
      <c r="B474" s="26">
        <v>3636</v>
      </c>
      <c r="C474" s="27">
        <v>5021</v>
      </c>
      <c r="D474" s="26" t="s">
        <v>146</v>
      </c>
      <c r="E474" s="320">
        <v>0</v>
      </c>
    </row>
    <row r="475" spans="1:5" ht="12.75">
      <c r="A475" s="79">
        <v>311</v>
      </c>
      <c r="B475" s="26">
        <v>3636</v>
      </c>
      <c r="C475" s="27">
        <v>5136</v>
      </c>
      <c r="D475" s="26" t="s">
        <v>236</v>
      </c>
      <c r="E475" s="320"/>
    </row>
    <row r="476" spans="1:5" ht="12.75">
      <c r="A476" s="79">
        <v>312</v>
      </c>
      <c r="B476" s="26">
        <v>3636</v>
      </c>
      <c r="C476" s="27">
        <v>5137</v>
      </c>
      <c r="D476" s="26" t="s">
        <v>153</v>
      </c>
      <c r="E476" s="320"/>
    </row>
    <row r="477" spans="1:5" ht="12.75">
      <c r="A477" s="79">
        <v>313</v>
      </c>
      <c r="B477" s="26">
        <v>3636</v>
      </c>
      <c r="C477" s="27">
        <v>5139</v>
      </c>
      <c r="D477" s="26" t="s">
        <v>143</v>
      </c>
      <c r="E477" s="320">
        <v>0</v>
      </c>
    </row>
    <row r="478" spans="1:5" ht="12.75">
      <c r="A478" s="79">
        <v>314</v>
      </c>
      <c r="B478" s="26">
        <v>3636</v>
      </c>
      <c r="C478" s="27">
        <v>5161</v>
      </c>
      <c r="D478" s="26" t="s">
        <v>166</v>
      </c>
      <c r="E478" s="320"/>
    </row>
    <row r="479" spans="1:5" ht="12.75">
      <c r="A479" s="79">
        <v>315</v>
      </c>
      <c r="B479" s="26">
        <v>3636</v>
      </c>
      <c r="C479" s="27">
        <v>5167</v>
      </c>
      <c r="D479" s="26" t="s">
        <v>200</v>
      </c>
      <c r="E479" s="320"/>
    </row>
    <row r="480" spans="1:5" ht="12.75">
      <c r="A480" s="79">
        <v>316</v>
      </c>
      <c r="B480" s="26">
        <v>3636</v>
      </c>
      <c r="C480" s="27">
        <v>5169</v>
      </c>
      <c r="D480" s="26" t="s">
        <v>163</v>
      </c>
      <c r="E480" s="320">
        <v>6</v>
      </c>
    </row>
    <row r="481" spans="1:5" ht="12.75">
      <c r="A481" s="79">
        <v>317</v>
      </c>
      <c r="B481" s="26">
        <v>3636</v>
      </c>
      <c r="C481" s="27">
        <v>5171</v>
      </c>
      <c r="D481" s="26" t="s">
        <v>151</v>
      </c>
      <c r="E481" s="320"/>
    </row>
    <row r="482" spans="1:5" ht="12.75">
      <c r="A482" s="79">
        <v>318</v>
      </c>
      <c r="B482" s="26">
        <v>3636</v>
      </c>
      <c r="C482" s="27">
        <v>5172</v>
      </c>
      <c r="D482" s="26" t="s">
        <v>274</v>
      </c>
      <c r="E482" s="320"/>
    </row>
    <row r="483" spans="1:5" ht="12.75">
      <c r="A483" s="79">
        <v>319</v>
      </c>
      <c r="B483" s="26">
        <v>3636</v>
      </c>
      <c r="C483" s="27">
        <v>5173</v>
      </c>
      <c r="D483" s="26" t="s">
        <v>201</v>
      </c>
      <c r="E483" s="320">
        <v>0</v>
      </c>
    </row>
    <row r="484" spans="1:5" ht="12.75">
      <c r="A484" s="79">
        <v>320</v>
      </c>
      <c r="B484" s="28">
        <v>3636</v>
      </c>
      <c r="C484" s="29">
        <v>5175</v>
      </c>
      <c r="D484" s="26" t="s">
        <v>167</v>
      </c>
      <c r="E484" s="320">
        <v>0</v>
      </c>
    </row>
    <row r="485" spans="1:5" ht="12.75">
      <c r="A485" s="79">
        <v>321</v>
      </c>
      <c r="B485" s="28">
        <v>3636</v>
      </c>
      <c r="C485" s="29">
        <v>5176</v>
      </c>
      <c r="D485" s="26" t="s">
        <v>242</v>
      </c>
      <c r="E485" s="320"/>
    </row>
    <row r="486" spans="1:5" ht="12.75">
      <c r="A486" s="79"/>
      <c r="B486" s="28">
        <v>3636</v>
      </c>
      <c r="C486" s="29">
        <v>5194</v>
      </c>
      <c r="D486" s="24" t="s">
        <v>257</v>
      </c>
      <c r="E486" s="320"/>
    </row>
    <row r="487" spans="1:5" ht="12.75">
      <c r="A487" s="79">
        <v>322</v>
      </c>
      <c r="B487" s="28">
        <v>3636</v>
      </c>
      <c r="C487" s="29">
        <v>6130</v>
      </c>
      <c r="D487" s="26" t="s">
        <v>152</v>
      </c>
      <c r="E487" s="320"/>
    </row>
    <row r="488" spans="1:5" ht="12.75">
      <c r="A488" s="130">
        <v>323</v>
      </c>
      <c r="B488" s="91">
        <v>3636</v>
      </c>
      <c r="C488" s="92" t="s">
        <v>51</v>
      </c>
      <c r="D488" s="73" t="s">
        <v>126</v>
      </c>
      <c r="E488" s="324">
        <f>SUM(E474:E487)</f>
        <v>6</v>
      </c>
    </row>
    <row r="489" spans="1:5" ht="12.75">
      <c r="A489" s="276">
        <v>324</v>
      </c>
      <c r="B489" s="161">
        <v>3639</v>
      </c>
      <c r="C489" s="162"/>
      <c r="D489" s="88" t="s">
        <v>136</v>
      </c>
      <c r="E489" s="192"/>
    </row>
    <row r="490" spans="1:5" ht="12.75">
      <c r="A490" s="158">
        <v>325</v>
      </c>
      <c r="B490" s="161">
        <v>3639</v>
      </c>
      <c r="C490" s="162">
        <v>5021</v>
      </c>
      <c r="D490" s="24" t="s">
        <v>146</v>
      </c>
      <c r="E490" s="194"/>
    </row>
    <row r="491" spans="1:5" ht="12.75">
      <c r="A491" s="158">
        <v>326</v>
      </c>
      <c r="B491" s="161">
        <v>3639</v>
      </c>
      <c r="C491" s="162">
        <v>5136</v>
      </c>
      <c r="D491" s="24" t="s">
        <v>236</v>
      </c>
      <c r="E491" s="194"/>
    </row>
    <row r="492" spans="1:5" ht="12.75">
      <c r="A492" s="158">
        <v>327</v>
      </c>
      <c r="B492" s="161">
        <v>3639</v>
      </c>
      <c r="C492" s="162">
        <v>5139</v>
      </c>
      <c r="D492" s="24" t="s">
        <v>143</v>
      </c>
      <c r="E492" s="194"/>
    </row>
    <row r="493" spans="1:5" ht="12.75">
      <c r="A493" s="158">
        <v>328</v>
      </c>
      <c r="B493" s="161">
        <v>3639</v>
      </c>
      <c r="C493" s="162">
        <v>5141</v>
      </c>
      <c r="D493" s="24" t="s">
        <v>161</v>
      </c>
      <c r="E493" s="300">
        <v>78</v>
      </c>
    </row>
    <row r="494" spans="1:5" ht="12.75">
      <c r="A494" s="158"/>
      <c r="B494" s="161">
        <v>3639</v>
      </c>
      <c r="C494" s="162">
        <v>5161</v>
      </c>
      <c r="D494" s="24" t="s">
        <v>194</v>
      </c>
      <c r="E494" s="300"/>
    </row>
    <row r="495" spans="1:5" ht="12.75">
      <c r="A495" s="158">
        <v>329</v>
      </c>
      <c r="B495" s="161">
        <v>3639</v>
      </c>
      <c r="C495" s="162">
        <v>5169</v>
      </c>
      <c r="D495" s="24" t="s">
        <v>163</v>
      </c>
      <c r="E495" s="194"/>
    </row>
    <row r="496" spans="1:5" ht="12.75">
      <c r="A496" s="158"/>
      <c r="B496" s="161">
        <v>3639</v>
      </c>
      <c r="C496" s="162">
        <v>5173</v>
      </c>
      <c r="D496" s="24" t="s">
        <v>201</v>
      </c>
      <c r="E496" s="194"/>
    </row>
    <row r="497" spans="1:5" ht="12.75">
      <c r="A497" s="158">
        <v>330</v>
      </c>
      <c r="B497" s="161">
        <v>3639</v>
      </c>
      <c r="C497" s="162">
        <v>5229</v>
      </c>
      <c r="D497" s="24" t="s">
        <v>268</v>
      </c>
      <c r="E497" s="303">
        <v>5.6</v>
      </c>
    </row>
    <row r="498" spans="1:5" ht="12.75">
      <c r="A498" s="158">
        <v>331</v>
      </c>
      <c r="B498" s="161">
        <v>3639</v>
      </c>
      <c r="C498" s="162">
        <v>5329</v>
      </c>
      <c r="D498" s="24" t="s">
        <v>244</v>
      </c>
      <c r="E498" s="303">
        <v>12.8</v>
      </c>
    </row>
    <row r="499" spans="1:5" ht="12.75">
      <c r="A499" s="158">
        <v>332</v>
      </c>
      <c r="B499" s="161">
        <v>3639</v>
      </c>
      <c r="C499" s="162">
        <v>5362</v>
      </c>
      <c r="D499" s="24" t="s">
        <v>211</v>
      </c>
      <c r="E499" s="194"/>
    </row>
    <row r="500" spans="1:5" ht="12.75">
      <c r="A500" s="158">
        <v>333</v>
      </c>
      <c r="B500" s="161">
        <v>3639</v>
      </c>
      <c r="C500" s="162">
        <v>6130</v>
      </c>
      <c r="D500" s="24" t="s">
        <v>152</v>
      </c>
      <c r="E500" s="194"/>
    </row>
    <row r="501" spans="1:5" ht="12.75">
      <c r="A501" s="76">
        <v>334</v>
      </c>
      <c r="B501" s="161">
        <v>3639</v>
      </c>
      <c r="C501" s="162" t="s">
        <v>52</v>
      </c>
      <c r="D501" s="206" t="s">
        <v>126</v>
      </c>
      <c r="E501" s="304">
        <f>SUM(E490:E500)</f>
        <v>96.39999999999999</v>
      </c>
    </row>
    <row r="502" spans="1:5" ht="12.75">
      <c r="A502" s="133"/>
      <c r="B502" s="94"/>
      <c r="C502" s="95"/>
      <c r="D502" s="88" t="s">
        <v>294</v>
      </c>
      <c r="E502" s="192"/>
    </row>
    <row r="503" spans="1:5" ht="12.75">
      <c r="A503" s="213"/>
      <c r="B503" s="26">
        <v>3719</v>
      </c>
      <c r="C503" s="27">
        <v>5019</v>
      </c>
      <c r="D503" s="24" t="s">
        <v>295</v>
      </c>
      <c r="E503" s="194"/>
    </row>
    <row r="504" spans="1:5" ht="12.75">
      <c r="A504" s="213"/>
      <c r="B504" s="26">
        <v>3719</v>
      </c>
      <c r="C504" s="27">
        <v>5039</v>
      </c>
      <c r="D504" s="24" t="s">
        <v>199</v>
      </c>
      <c r="E504" s="194"/>
    </row>
    <row r="505" spans="1:5" ht="12.75">
      <c r="A505" s="213"/>
      <c r="B505" s="26">
        <v>3719</v>
      </c>
      <c r="C505" s="27">
        <v>5167</v>
      </c>
      <c r="D505" s="24" t="s">
        <v>200</v>
      </c>
      <c r="E505" s="194"/>
    </row>
    <row r="506" spans="1:5" ht="12.75">
      <c r="A506" s="213"/>
      <c r="B506" s="26">
        <v>3719</v>
      </c>
      <c r="C506" s="27">
        <v>5173</v>
      </c>
      <c r="D506" s="24" t="s">
        <v>201</v>
      </c>
      <c r="E506" s="194"/>
    </row>
    <row r="507" spans="1:5" ht="12.75">
      <c r="A507" s="140"/>
      <c r="B507" s="91"/>
      <c r="C507" s="92"/>
      <c r="D507" s="73" t="s">
        <v>126</v>
      </c>
      <c r="E507" s="194"/>
    </row>
    <row r="508" spans="1:5" ht="12.75">
      <c r="A508" s="251">
        <v>335</v>
      </c>
      <c r="B508" s="285"/>
      <c r="C508" s="285" t="s">
        <v>53</v>
      </c>
      <c r="D508" s="66" t="s">
        <v>102</v>
      </c>
      <c r="E508" s="301">
        <f>SUM(E512,E519,E526,E529,E532)</f>
        <v>970</v>
      </c>
    </row>
    <row r="509" spans="1:5" ht="12.75">
      <c r="A509" s="76">
        <v>336</v>
      </c>
      <c r="B509" s="122"/>
      <c r="C509" s="122"/>
      <c r="D509" s="88" t="s">
        <v>195</v>
      </c>
      <c r="E509" s="192"/>
    </row>
    <row r="510" spans="1:5" ht="12.75">
      <c r="A510" s="158">
        <v>337</v>
      </c>
      <c r="B510" s="13">
        <v>3721</v>
      </c>
      <c r="C510" s="27">
        <v>5161</v>
      </c>
      <c r="D510" s="26" t="s">
        <v>194</v>
      </c>
      <c r="E510" s="194"/>
    </row>
    <row r="511" spans="1:5" ht="12.75">
      <c r="A511" s="158">
        <v>338</v>
      </c>
      <c r="B511" s="13">
        <v>3721</v>
      </c>
      <c r="C511" s="27">
        <v>5169</v>
      </c>
      <c r="D511" s="13" t="s">
        <v>163</v>
      </c>
      <c r="E511" s="300">
        <v>20</v>
      </c>
    </row>
    <row r="512" spans="1:5" ht="12.75">
      <c r="A512" s="76">
        <v>339</v>
      </c>
      <c r="B512" s="117">
        <v>3721</v>
      </c>
      <c r="C512" s="117" t="s">
        <v>50</v>
      </c>
      <c r="D512" s="41" t="s">
        <v>126</v>
      </c>
      <c r="E512" s="323">
        <f>SUM(E510:E511)</f>
        <v>20</v>
      </c>
    </row>
    <row r="513" spans="1:5" ht="12.75">
      <c r="A513" s="276">
        <v>340</v>
      </c>
      <c r="B513" s="277">
        <v>3722</v>
      </c>
      <c r="C513" s="277"/>
      <c r="D513" s="66" t="s">
        <v>103</v>
      </c>
      <c r="E513" s="192"/>
    </row>
    <row r="514" spans="1:5" ht="12.75">
      <c r="A514" s="276"/>
      <c r="B514" s="285">
        <v>3722</v>
      </c>
      <c r="C514" s="285">
        <v>5011</v>
      </c>
      <c r="D514" s="74" t="s">
        <v>330</v>
      </c>
      <c r="E514" s="194"/>
    </row>
    <row r="515" spans="1:5" ht="12.75">
      <c r="A515" s="276"/>
      <c r="B515" s="285">
        <v>3722</v>
      </c>
      <c r="C515" s="285">
        <v>5031</v>
      </c>
      <c r="D515" s="74" t="s">
        <v>204</v>
      </c>
      <c r="E515" s="194"/>
    </row>
    <row r="516" spans="1:5" ht="12.75">
      <c r="A516" s="276"/>
      <c r="B516" s="285">
        <v>3722</v>
      </c>
      <c r="C516" s="285">
        <v>5032</v>
      </c>
      <c r="D516" s="74" t="s">
        <v>205</v>
      </c>
      <c r="E516" s="194"/>
    </row>
    <row r="517" spans="1:5" ht="12.75">
      <c r="A517" s="276"/>
      <c r="B517" s="285">
        <v>3722</v>
      </c>
      <c r="C517" s="285">
        <v>5169</v>
      </c>
      <c r="D517" s="74" t="s">
        <v>163</v>
      </c>
      <c r="E517" s="300">
        <v>450</v>
      </c>
    </row>
    <row r="518" spans="1:5" ht="12.75">
      <c r="A518" s="276"/>
      <c r="B518" s="285">
        <v>3722</v>
      </c>
      <c r="C518" s="285">
        <v>5909</v>
      </c>
      <c r="D518" s="74" t="s">
        <v>319</v>
      </c>
      <c r="E518" s="194"/>
    </row>
    <row r="519" spans="1:5" ht="12.75">
      <c r="A519" s="276"/>
      <c r="B519" s="285">
        <v>3722</v>
      </c>
      <c r="C519" s="294" t="s">
        <v>52</v>
      </c>
      <c r="D519" s="66" t="s">
        <v>126</v>
      </c>
      <c r="E519" s="323">
        <f>SUM(E514:E518)</f>
        <v>450</v>
      </c>
    </row>
    <row r="520" spans="1:5" ht="12.75">
      <c r="A520" s="276">
        <v>341</v>
      </c>
      <c r="B520" s="269">
        <v>3723</v>
      </c>
      <c r="C520" s="269"/>
      <c r="D520" s="88" t="s">
        <v>104</v>
      </c>
      <c r="E520" s="192"/>
    </row>
    <row r="521" spans="1:5" ht="12.75">
      <c r="A521" s="76"/>
      <c r="B521" s="269">
        <v>3723</v>
      </c>
      <c r="C521" s="269">
        <v>5011</v>
      </c>
      <c r="D521" s="74" t="s">
        <v>330</v>
      </c>
      <c r="E521" s="194"/>
    </row>
    <row r="522" spans="1:5" ht="12.75">
      <c r="A522" s="76"/>
      <c r="B522" s="269">
        <v>3723</v>
      </c>
      <c r="C522" s="269">
        <v>5031</v>
      </c>
      <c r="D522" s="74" t="s">
        <v>204</v>
      </c>
      <c r="E522" s="194"/>
    </row>
    <row r="523" spans="1:5" ht="12.75">
      <c r="A523" s="76"/>
      <c r="B523" s="269">
        <v>3723</v>
      </c>
      <c r="C523" s="269">
        <v>5032</v>
      </c>
      <c r="D523" s="74" t="s">
        <v>205</v>
      </c>
      <c r="E523" s="194"/>
    </row>
    <row r="524" spans="1:5" ht="12.75">
      <c r="A524" s="158">
        <v>342</v>
      </c>
      <c r="B524" s="205">
        <v>3723</v>
      </c>
      <c r="C524" s="205">
        <v>5137</v>
      </c>
      <c r="D524" s="26" t="s">
        <v>269</v>
      </c>
      <c r="E524" s="194"/>
    </row>
    <row r="525" spans="1:5" ht="12.75">
      <c r="A525" s="158">
        <v>343</v>
      </c>
      <c r="B525" s="161">
        <v>3723</v>
      </c>
      <c r="C525" s="161">
        <v>5169</v>
      </c>
      <c r="D525" s="26" t="s">
        <v>163</v>
      </c>
      <c r="E525" s="300">
        <v>100</v>
      </c>
    </row>
    <row r="526" spans="1:5" ht="12.75">
      <c r="A526" s="140">
        <v>344</v>
      </c>
      <c r="B526" s="161">
        <v>3723</v>
      </c>
      <c r="C526" s="161" t="s">
        <v>50</v>
      </c>
      <c r="D526" s="73" t="s">
        <v>126</v>
      </c>
      <c r="E526" s="323">
        <f>SUM(E521:E525)</f>
        <v>100</v>
      </c>
    </row>
    <row r="527" spans="1:5" ht="12.75">
      <c r="A527" s="76"/>
      <c r="B527" s="161">
        <v>3726</v>
      </c>
      <c r="C527" s="161"/>
      <c r="D527" s="66" t="s">
        <v>331</v>
      </c>
      <c r="E527" s="192"/>
    </row>
    <row r="528" spans="1:5" ht="12.75">
      <c r="A528" s="76"/>
      <c r="B528" s="161">
        <v>3726</v>
      </c>
      <c r="C528" s="161">
        <v>6121</v>
      </c>
      <c r="D528" s="74" t="s">
        <v>332</v>
      </c>
      <c r="E528" s="325">
        <v>400</v>
      </c>
    </row>
    <row r="529" spans="1:5" ht="12.75">
      <c r="A529" s="76"/>
      <c r="B529" s="161">
        <v>3726</v>
      </c>
      <c r="C529" s="161"/>
      <c r="D529" s="66" t="s">
        <v>126</v>
      </c>
      <c r="E529" s="331">
        <f>SUM(E528)</f>
        <v>400</v>
      </c>
    </row>
    <row r="530" spans="1:5" ht="12.75">
      <c r="A530" s="76"/>
      <c r="B530" s="161">
        <v>3729</v>
      </c>
      <c r="C530" s="161"/>
      <c r="D530" s="66" t="s">
        <v>333</v>
      </c>
      <c r="E530" s="192"/>
    </row>
    <row r="531" spans="1:5" ht="12.75">
      <c r="A531" s="76"/>
      <c r="B531" s="161">
        <v>3729</v>
      </c>
      <c r="C531" s="161">
        <v>5169</v>
      </c>
      <c r="D531" s="26" t="s">
        <v>163</v>
      </c>
      <c r="E531" s="194"/>
    </row>
    <row r="532" spans="1:5" ht="12.75">
      <c r="A532" s="76"/>
      <c r="B532" s="161">
        <v>3729</v>
      </c>
      <c r="C532" s="74" t="s">
        <v>238</v>
      </c>
      <c r="D532" s="66" t="s">
        <v>126</v>
      </c>
      <c r="E532" s="323">
        <f>SUM(E531)</f>
        <v>0</v>
      </c>
    </row>
    <row r="533" spans="1:5" ht="12.75">
      <c r="A533" s="76"/>
      <c r="B533" s="161">
        <v>3742</v>
      </c>
      <c r="C533" s="74"/>
      <c r="D533" s="66" t="s">
        <v>334</v>
      </c>
      <c r="E533" s="192"/>
    </row>
    <row r="534" spans="1:5" ht="12.75">
      <c r="A534" s="76"/>
      <c r="B534" s="161">
        <v>3742</v>
      </c>
      <c r="C534" s="74">
        <v>5169</v>
      </c>
      <c r="D534" s="26" t="s">
        <v>163</v>
      </c>
      <c r="E534" s="194"/>
    </row>
    <row r="535" spans="1:5" ht="12.75">
      <c r="A535" s="76"/>
      <c r="B535" s="161">
        <v>3742</v>
      </c>
      <c r="C535" s="74"/>
      <c r="D535" s="66" t="s">
        <v>126</v>
      </c>
      <c r="E535" s="332"/>
    </row>
    <row r="536" spans="1:5" ht="12.75">
      <c r="A536" s="270">
        <v>345</v>
      </c>
      <c r="B536" s="94"/>
      <c r="C536" s="94"/>
      <c r="D536" s="210" t="s">
        <v>196</v>
      </c>
      <c r="E536" s="333"/>
    </row>
    <row r="537" spans="1:5" ht="12.75">
      <c r="A537" s="270"/>
      <c r="B537" s="153">
        <v>3745</v>
      </c>
      <c r="C537" s="153">
        <v>5011</v>
      </c>
      <c r="D537" s="155" t="s">
        <v>284</v>
      </c>
      <c r="E537" s="300">
        <v>13</v>
      </c>
    </row>
    <row r="538" spans="1:5" ht="12.75">
      <c r="A538" s="136">
        <v>346</v>
      </c>
      <c r="B538" s="26">
        <v>3745</v>
      </c>
      <c r="C538" s="26">
        <v>5021</v>
      </c>
      <c r="D538" s="26" t="s">
        <v>146</v>
      </c>
      <c r="E538" s="194"/>
    </row>
    <row r="539" spans="1:5" ht="12.75">
      <c r="A539" s="136"/>
      <c r="B539" s="26">
        <v>3745</v>
      </c>
      <c r="C539" s="26">
        <v>5031</v>
      </c>
      <c r="D539" s="24" t="s">
        <v>204</v>
      </c>
      <c r="E539" s="300">
        <v>3</v>
      </c>
    </row>
    <row r="540" spans="1:5" ht="12.75">
      <c r="A540" s="136"/>
      <c r="B540" s="26">
        <v>3745</v>
      </c>
      <c r="C540" s="26">
        <v>5032</v>
      </c>
      <c r="D540" s="24" t="s">
        <v>205</v>
      </c>
      <c r="E540" s="300">
        <v>1</v>
      </c>
    </row>
    <row r="541" spans="1:5" ht="12.75">
      <c r="A541" s="136"/>
      <c r="B541" s="26">
        <v>3745</v>
      </c>
      <c r="C541" s="26">
        <v>5137</v>
      </c>
      <c r="D541" s="26" t="s">
        <v>153</v>
      </c>
      <c r="E541" s="194"/>
    </row>
    <row r="542" spans="1:5" ht="12.75">
      <c r="A542" s="136">
        <v>347</v>
      </c>
      <c r="B542" s="26">
        <v>3745</v>
      </c>
      <c r="C542" s="26">
        <v>5139</v>
      </c>
      <c r="D542" s="13" t="s">
        <v>160</v>
      </c>
      <c r="E542" s="300">
        <v>2</v>
      </c>
    </row>
    <row r="543" spans="1:5" ht="12.75">
      <c r="A543" s="136">
        <v>348</v>
      </c>
      <c r="B543" s="26">
        <v>3745</v>
      </c>
      <c r="C543" s="26">
        <v>5156</v>
      </c>
      <c r="D543" s="13" t="s">
        <v>145</v>
      </c>
      <c r="E543" s="300">
        <v>3</v>
      </c>
    </row>
    <row r="544" spans="1:5" ht="12.75">
      <c r="A544" s="136"/>
      <c r="B544" s="26">
        <v>3745</v>
      </c>
      <c r="C544" s="26">
        <v>5161</v>
      </c>
      <c r="D544" s="21" t="s">
        <v>194</v>
      </c>
      <c r="E544" s="300"/>
    </row>
    <row r="545" spans="1:5" ht="12.75">
      <c r="A545" s="136">
        <v>349</v>
      </c>
      <c r="B545" s="26">
        <v>3745</v>
      </c>
      <c r="C545" s="26">
        <v>5169</v>
      </c>
      <c r="D545" s="13" t="s">
        <v>163</v>
      </c>
      <c r="E545" s="300">
        <v>7</v>
      </c>
    </row>
    <row r="546" spans="1:5" ht="12.75">
      <c r="A546" s="136">
        <v>350</v>
      </c>
      <c r="B546" s="26"/>
      <c r="C546" s="26">
        <v>5171</v>
      </c>
      <c r="D546" s="13" t="s">
        <v>151</v>
      </c>
      <c r="E546" s="300">
        <v>1</v>
      </c>
    </row>
    <row r="547" spans="1:5" ht="12.75">
      <c r="A547" s="158"/>
      <c r="B547" s="28"/>
      <c r="C547" s="28">
        <v>5137</v>
      </c>
      <c r="D547" s="283" t="s">
        <v>201</v>
      </c>
      <c r="E547" s="334"/>
    </row>
    <row r="548" spans="1:5" ht="12.75">
      <c r="A548" s="213">
        <v>351</v>
      </c>
      <c r="B548" s="91">
        <v>3745</v>
      </c>
      <c r="C548" s="117" t="s">
        <v>51</v>
      </c>
      <c r="D548" s="41" t="s">
        <v>126</v>
      </c>
      <c r="E548" s="301">
        <f>SUM(E537:E547)</f>
        <v>30</v>
      </c>
    </row>
    <row r="549" spans="1:5" ht="12.75">
      <c r="A549" s="213">
        <v>352</v>
      </c>
      <c r="B549" s="109">
        <v>4186</v>
      </c>
      <c r="C549" s="110">
        <v>5410</v>
      </c>
      <c r="D549" s="274" t="s">
        <v>105</v>
      </c>
      <c r="E549" s="198"/>
    </row>
    <row r="550" spans="1:5" ht="12.75">
      <c r="A550" s="213"/>
      <c r="B550" s="161"/>
      <c r="C550" s="162"/>
      <c r="D550" s="88" t="s">
        <v>296</v>
      </c>
      <c r="E550" s="192"/>
    </row>
    <row r="551" spans="1:5" ht="12.75">
      <c r="A551" s="213"/>
      <c r="B551" s="161">
        <v>4351</v>
      </c>
      <c r="C551" s="162">
        <v>5222</v>
      </c>
      <c r="D551" s="24" t="s">
        <v>297</v>
      </c>
      <c r="E551" s="194"/>
    </row>
    <row r="552" spans="1:5" ht="12.75">
      <c r="A552" s="213"/>
      <c r="B552" s="161"/>
      <c r="C552" s="162"/>
      <c r="D552" s="206" t="s">
        <v>126</v>
      </c>
      <c r="E552" s="196"/>
    </row>
    <row r="553" spans="1:5" ht="12.75">
      <c r="A553" s="213">
        <v>353</v>
      </c>
      <c r="B553" s="94"/>
      <c r="C553" s="95"/>
      <c r="D553" s="88" t="s">
        <v>198</v>
      </c>
      <c r="E553" s="192"/>
    </row>
    <row r="554" spans="1:5" ht="12.75">
      <c r="A554" s="130"/>
      <c r="B554" s="153">
        <v>5512</v>
      </c>
      <c r="C554" s="154">
        <v>5019</v>
      </c>
      <c r="D554" s="155" t="s">
        <v>295</v>
      </c>
      <c r="E554" s="194"/>
    </row>
    <row r="555" spans="1:5" ht="12.75">
      <c r="A555" s="163">
        <v>354</v>
      </c>
      <c r="B555" s="153">
        <v>5512</v>
      </c>
      <c r="C555" s="154">
        <v>5021</v>
      </c>
      <c r="D555" s="155" t="s">
        <v>146</v>
      </c>
      <c r="E555" s="194"/>
    </row>
    <row r="556" spans="1:5" ht="12.75">
      <c r="A556" s="163">
        <v>355</v>
      </c>
      <c r="B556" s="26">
        <v>5512</v>
      </c>
      <c r="C556" s="27">
        <v>5029</v>
      </c>
      <c r="D556" s="26" t="s">
        <v>197</v>
      </c>
      <c r="E556" s="194"/>
    </row>
    <row r="557" spans="1:5" ht="12.75">
      <c r="A557" s="163">
        <v>356</v>
      </c>
      <c r="B557" s="26">
        <v>5512</v>
      </c>
      <c r="C557" s="27">
        <v>5039</v>
      </c>
      <c r="D557" s="26" t="s">
        <v>199</v>
      </c>
      <c r="E557" s="194"/>
    </row>
    <row r="558" spans="1:5" ht="12.75">
      <c r="A558" s="163"/>
      <c r="B558" s="26"/>
      <c r="C558" s="27">
        <v>5132</v>
      </c>
      <c r="D558" s="24" t="s">
        <v>335</v>
      </c>
      <c r="E558" s="194"/>
    </row>
    <row r="559" spans="1:5" ht="12.75">
      <c r="A559" s="163"/>
      <c r="B559" s="26"/>
      <c r="C559" s="27">
        <v>5134</v>
      </c>
      <c r="D559" s="24" t="s">
        <v>336</v>
      </c>
      <c r="E559" s="194"/>
    </row>
    <row r="560" spans="1:5" ht="12.75">
      <c r="A560" s="163">
        <v>357</v>
      </c>
      <c r="B560" s="26">
        <v>5512</v>
      </c>
      <c r="C560" s="27">
        <v>5136</v>
      </c>
      <c r="D560" s="26" t="s">
        <v>236</v>
      </c>
      <c r="E560" s="194">
        <v>0.9</v>
      </c>
    </row>
    <row r="561" spans="1:5" ht="12.75">
      <c r="A561" s="163">
        <v>358</v>
      </c>
      <c r="B561" s="26">
        <v>5512</v>
      </c>
      <c r="C561" s="27">
        <v>5137</v>
      </c>
      <c r="D561" s="26" t="s">
        <v>153</v>
      </c>
      <c r="E561" s="194">
        <v>29</v>
      </c>
    </row>
    <row r="562" spans="1:5" ht="12.75">
      <c r="A562" s="163">
        <v>359</v>
      </c>
      <c r="B562" s="26">
        <v>5512</v>
      </c>
      <c r="C562" s="27">
        <v>5139</v>
      </c>
      <c r="D562" s="26" t="s">
        <v>160</v>
      </c>
      <c r="E562" s="300">
        <v>8</v>
      </c>
    </row>
    <row r="563" spans="1:5" ht="12.75">
      <c r="A563" s="163">
        <v>360</v>
      </c>
      <c r="B563" s="26">
        <v>5512</v>
      </c>
      <c r="C563" s="27">
        <v>5154</v>
      </c>
      <c r="D563" s="26" t="s">
        <v>162</v>
      </c>
      <c r="E563" s="300">
        <v>9</v>
      </c>
    </row>
    <row r="564" spans="1:5" ht="12.75">
      <c r="A564" s="163">
        <v>361</v>
      </c>
      <c r="B564" s="26">
        <v>5512</v>
      </c>
      <c r="C564" s="27">
        <v>5156</v>
      </c>
      <c r="D564" s="26" t="s">
        <v>145</v>
      </c>
      <c r="E564" s="300">
        <v>3</v>
      </c>
    </row>
    <row r="565" spans="1:5" ht="12.75">
      <c r="A565" s="163">
        <v>362</v>
      </c>
      <c r="B565" s="26">
        <v>5512</v>
      </c>
      <c r="C565" s="27">
        <v>5163</v>
      </c>
      <c r="D565" s="26" t="s">
        <v>147</v>
      </c>
      <c r="E565" s="300">
        <v>2.2</v>
      </c>
    </row>
    <row r="566" spans="1:5" ht="12.75">
      <c r="A566" s="163">
        <v>363</v>
      </c>
      <c r="B566" s="26">
        <v>5512</v>
      </c>
      <c r="C566" s="27">
        <v>5167</v>
      </c>
      <c r="D566" s="26" t="s">
        <v>200</v>
      </c>
      <c r="E566" s="300"/>
    </row>
    <row r="567" spans="1:5" ht="12.75">
      <c r="A567" s="163">
        <v>364</v>
      </c>
      <c r="B567" s="26">
        <v>5512</v>
      </c>
      <c r="C567" s="27">
        <v>5169</v>
      </c>
      <c r="D567" s="26" t="s">
        <v>163</v>
      </c>
      <c r="E567" s="300">
        <v>3</v>
      </c>
    </row>
    <row r="568" spans="1:5" ht="12.75">
      <c r="A568" s="163">
        <v>365</v>
      </c>
      <c r="B568" s="26">
        <v>5512</v>
      </c>
      <c r="C568" s="27">
        <v>5171</v>
      </c>
      <c r="D568" s="26" t="s">
        <v>151</v>
      </c>
      <c r="E568" s="194"/>
    </row>
    <row r="569" spans="1:5" ht="12.75">
      <c r="A569" s="163">
        <v>366</v>
      </c>
      <c r="B569" s="26">
        <v>5512</v>
      </c>
      <c r="C569" s="27">
        <v>5173</v>
      </c>
      <c r="D569" s="26" t="s">
        <v>201</v>
      </c>
      <c r="E569" s="300">
        <v>0.9</v>
      </c>
    </row>
    <row r="570" spans="1:5" ht="12.75">
      <c r="A570" s="140">
        <v>367</v>
      </c>
      <c r="B570" s="91">
        <v>5512</v>
      </c>
      <c r="C570" s="92" t="s">
        <v>106</v>
      </c>
      <c r="D570" s="73" t="s">
        <v>126</v>
      </c>
      <c r="E570" s="304">
        <f>SUM(E554:E569)</f>
        <v>56</v>
      </c>
    </row>
    <row r="571" spans="1:5" ht="12.75">
      <c r="A571" s="131">
        <v>368</v>
      </c>
      <c r="B571" s="94"/>
      <c r="C571" s="95"/>
      <c r="D571" s="210" t="s">
        <v>203</v>
      </c>
      <c r="E571" s="192"/>
    </row>
    <row r="572" spans="1:5" ht="12.75">
      <c r="A572" s="79">
        <v>369</v>
      </c>
      <c r="B572" s="26">
        <v>6112</v>
      </c>
      <c r="C572" s="27">
        <v>5023</v>
      </c>
      <c r="D572" s="26" t="s">
        <v>202</v>
      </c>
      <c r="E572" s="300">
        <v>519</v>
      </c>
    </row>
    <row r="573" spans="1:5" ht="12.75">
      <c r="A573" s="79">
        <v>370</v>
      </c>
      <c r="B573" s="26">
        <v>6112</v>
      </c>
      <c r="C573" s="27">
        <v>5031</v>
      </c>
      <c r="D573" s="26" t="s">
        <v>204</v>
      </c>
      <c r="E573" s="300">
        <v>113.7</v>
      </c>
    </row>
    <row r="574" spans="1:5" ht="12.75">
      <c r="A574" s="79">
        <v>371</v>
      </c>
      <c r="B574" s="26">
        <v>6112</v>
      </c>
      <c r="C574" s="27">
        <v>5032</v>
      </c>
      <c r="D574" s="26" t="s">
        <v>205</v>
      </c>
      <c r="E574" s="300">
        <v>46.8</v>
      </c>
    </row>
    <row r="575" spans="1:5" ht="12.75">
      <c r="A575" s="79">
        <v>372</v>
      </c>
      <c r="B575" s="26">
        <v>6112</v>
      </c>
      <c r="C575" s="27">
        <v>5038</v>
      </c>
      <c r="D575" s="26" t="s">
        <v>206</v>
      </c>
      <c r="E575" s="194"/>
    </row>
    <row r="576" spans="1:5" ht="12.75">
      <c r="A576" s="79"/>
      <c r="B576" s="28"/>
      <c r="C576" s="29">
        <v>5173</v>
      </c>
      <c r="D576" s="28" t="s">
        <v>201</v>
      </c>
      <c r="E576" s="194"/>
    </row>
    <row r="577" spans="1:5" ht="12.75">
      <c r="A577" s="79">
        <v>373</v>
      </c>
      <c r="B577" s="91">
        <v>6112</v>
      </c>
      <c r="C577" s="92" t="s">
        <v>51</v>
      </c>
      <c r="D577" s="73" t="s">
        <v>126</v>
      </c>
      <c r="E577" s="301">
        <f>SUM(E572:E576)</f>
        <v>679.5</v>
      </c>
    </row>
    <row r="578" spans="1:5" ht="12.75">
      <c r="A578" s="131">
        <v>374</v>
      </c>
      <c r="B578" s="161">
        <v>6114</v>
      </c>
      <c r="C578" s="162"/>
      <c r="D578" s="88" t="s">
        <v>270</v>
      </c>
      <c r="E578" s="192"/>
    </row>
    <row r="579" spans="1:5" ht="12.75">
      <c r="A579" s="79">
        <v>375</v>
      </c>
      <c r="B579" s="161">
        <v>6114</v>
      </c>
      <c r="C579" s="162">
        <v>5021</v>
      </c>
      <c r="D579" s="24" t="s">
        <v>146</v>
      </c>
      <c r="E579" s="194"/>
    </row>
    <row r="580" spans="1:5" ht="12.75">
      <c r="A580" s="79">
        <v>376</v>
      </c>
      <c r="B580" s="161">
        <v>6114</v>
      </c>
      <c r="C580" s="162">
        <v>5139</v>
      </c>
      <c r="D580" s="24" t="s">
        <v>160</v>
      </c>
      <c r="E580" s="194"/>
    </row>
    <row r="581" spans="1:5" ht="12.75">
      <c r="A581" s="79">
        <v>377</v>
      </c>
      <c r="B581" s="161">
        <v>6114</v>
      </c>
      <c r="C581" s="162">
        <v>5161</v>
      </c>
      <c r="D581" s="24" t="s">
        <v>194</v>
      </c>
      <c r="E581" s="194"/>
    </row>
    <row r="582" spans="1:5" ht="12.75">
      <c r="A582" s="79">
        <v>378</v>
      </c>
      <c r="B582" s="161">
        <v>6114</v>
      </c>
      <c r="C582" s="162">
        <v>5173</v>
      </c>
      <c r="D582" s="24" t="s">
        <v>201</v>
      </c>
      <c r="E582" s="194"/>
    </row>
    <row r="583" spans="1:5" ht="12.75">
      <c r="A583" s="79">
        <v>379</v>
      </c>
      <c r="B583" s="161">
        <v>6114</v>
      </c>
      <c r="C583" s="162">
        <v>5175</v>
      </c>
      <c r="D583" s="24" t="s">
        <v>167</v>
      </c>
      <c r="E583" s="194"/>
    </row>
    <row r="584" spans="1:5" ht="12.75">
      <c r="A584" s="79">
        <v>380</v>
      </c>
      <c r="B584" s="161"/>
      <c r="C584" s="162"/>
      <c r="D584" s="73"/>
      <c r="E584" s="196"/>
    </row>
    <row r="585" spans="1:5" ht="12.75">
      <c r="A585" s="133">
        <v>381</v>
      </c>
      <c r="B585" s="94">
        <v>6115</v>
      </c>
      <c r="C585" s="95"/>
      <c r="D585" s="88" t="s">
        <v>227</v>
      </c>
      <c r="E585" s="192"/>
    </row>
    <row r="586" spans="1:5" ht="12.75">
      <c r="A586" s="79">
        <v>382</v>
      </c>
      <c r="B586" s="26">
        <v>6115</v>
      </c>
      <c r="C586" s="27">
        <v>5019</v>
      </c>
      <c r="D586" s="24"/>
      <c r="E586" s="194"/>
    </row>
    <row r="587" spans="1:5" ht="12.75">
      <c r="A587" s="79">
        <v>383</v>
      </c>
      <c r="B587" s="26">
        <v>6115</v>
      </c>
      <c r="C587" s="27">
        <v>5021</v>
      </c>
      <c r="D587" s="24" t="s">
        <v>337</v>
      </c>
      <c r="E587" s="194"/>
    </row>
    <row r="588" spans="1:5" ht="12.75">
      <c r="A588" s="79"/>
      <c r="B588" s="26"/>
      <c r="C588" s="27">
        <v>5032</v>
      </c>
      <c r="D588" s="26" t="s">
        <v>205</v>
      </c>
      <c r="E588" s="194"/>
    </row>
    <row r="589" spans="1:5" ht="12.75">
      <c r="A589" s="79">
        <v>384</v>
      </c>
      <c r="B589" s="26">
        <v>6115</v>
      </c>
      <c r="C589" s="27">
        <v>5039</v>
      </c>
      <c r="D589" s="26" t="s">
        <v>208</v>
      </c>
      <c r="E589" s="194"/>
    </row>
    <row r="590" spans="1:5" ht="12.75">
      <c r="A590" s="79">
        <v>385</v>
      </c>
      <c r="B590" s="26">
        <v>6115</v>
      </c>
      <c r="C590" s="27">
        <v>5131</v>
      </c>
      <c r="D590" s="214"/>
      <c r="E590" s="194"/>
    </row>
    <row r="591" spans="1:5" ht="12.75">
      <c r="A591" s="79"/>
      <c r="B591" s="26"/>
      <c r="C591" s="27">
        <v>5137</v>
      </c>
      <c r="D591" s="26" t="s">
        <v>153</v>
      </c>
      <c r="E591" s="194"/>
    </row>
    <row r="592" spans="1:5" ht="12.75">
      <c r="A592" s="79">
        <v>386</v>
      </c>
      <c r="B592" s="26">
        <v>6115</v>
      </c>
      <c r="C592" s="27">
        <v>5139</v>
      </c>
      <c r="D592" s="26" t="s">
        <v>160</v>
      </c>
      <c r="E592" s="194"/>
    </row>
    <row r="593" spans="1:5" ht="12.75">
      <c r="A593" s="79">
        <v>387</v>
      </c>
      <c r="B593" s="26">
        <v>6115</v>
      </c>
      <c r="C593" s="27">
        <v>5161</v>
      </c>
      <c r="D593" s="26" t="s">
        <v>194</v>
      </c>
      <c r="E593" s="194"/>
    </row>
    <row r="594" spans="1:5" ht="12.75">
      <c r="A594" s="79">
        <v>388</v>
      </c>
      <c r="B594" s="26">
        <v>6115</v>
      </c>
      <c r="C594" s="27">
        <v>5169</v>
      </c>
      <c r="D594" s="26" t="s">
        <v>163</v>
      </c>
      <c r="E594" s="194"/>
    </row>
    <row r="595" spans="1:5" ht="12.75">
      <c r="A595" s="79">
        <v>389</v>
      </c>
      <c r="B595" s="26">
        <v>6115</v>
      </c>
      <c r="C595" s="27">
        <v>5173</v>
      </c>
      <c r="D595" s="26" t="s">
        <v>201</v>
      </c>
      <c r="E595" s="194"/>
    </row>
    <row r="596" spans="1:5" ht="12.75">
      <c r="A596" s="79">
        <v>390</v>
      </c>
      <c r="B596" s="26"/>
      <c r="C596" s="27">
        <v>5175</v>
      </c>
      <c r="D596" s="26" t="s">
        <v>167</v>
      </c>
      <c r="E596" s="194"/>
    </row>
    <row r="597" spans="1:5" ht="12.75">
      <c r="A597" s="140">
        <v>391</v>
      </c>
      <c r="B597" s="91">
        <v>6115</v>
      </c>
      <c r="C597" s="110" t="s">
        <v>44</v>
      </c>
      <c r="D597" s="234" t="s">
        <v>228</v>
      </c>
      <c r="E597" s="196"/>
    </row>
    <row r="598" spans="1:5" ht="12.75">
      <c r="A598" s="131">
        <v>392</v>
      </c>
      <c r="B598" s="153"/>
      <c r="C598" s="154"/>
      <c r="D598" s="88" t="s">
        <v>107</v>
      </c>
      <c r="E598" s="192"/>
    </row>
    <row r="599" spans="1:5" ht="12.75">
      <c r="A599" s="79">
        <v>393</v>
      </c>
      <c r="B599" s="153">
        <v>6117</v>
      </c>
      <c r="C599" s="154">
        <v>5021</v>
      </c>
      <c r="D599" s="24" t="s">
        <v>218</v>
      </c>
      <c r="E599" s="194"/>
    </row>
    <row r="600" spans="1:5" ht="12.75">
      <c r="A600" s="79">
        <v>394</v>
      </c>
      <c r="B600" s="26">
        <v>6117</v>
      </c>
      <c r="C600" s="27">
        <v>5029</v>
      </c>
      <c r="D600" s="26" t="s">
        <v>207</v>
      </c>
      <c r="E600" s="194"/>
    </row>
    <row r="601" spans="1:5" ht="12.75">
      <c r="A601" s="79"/>
      <c r="B601" s="26">
        <v>6117</v>
      </c>
      <c r="C601" s="27">
        <v>5032</v>
      </c>
      <c r="D601" s="24" t="s">
        <v>205</v>
      </c>
      <c r="E601" s="194"/>
    </row>
    <row r="602" spans="1:5" ht="12.75">
      <c r="A602" s="79">
        <v>395</v>
      </c>
      <c r="B602" s="26">
        <v>6117</v>
      </c>
      <c r="C602" s="27">
        <v>5039</v>
      </c>
      <c r="D602" s="26" t="s">
        <v>208</v>
      </c>
      <c r="E602" s="194"/>
    </row>
    <row r="603" spans="1:5" ht="12.75">
      <c r="A603" s="79">
        <v>396</v>
      </c>
      <c r="B603" s="26">
        <v>6117</v>
      </c>
      <c r="C603" s="27">
        <v>5139</v>
      </c>
      <c r="D603" s="26" t="s">
        <v>160</v>
      </c>
      <c r="E603" s="194"/>
    </row>
    <row r="604" spans="1:5" ht="12.75">
      <c r="A604" s="79">
        <v>397</v>
      </c>
      <c r="B604" s="26"/>
      <c r="C604" s="27">
        <v>5161</v>
      </c>
      <c r="D604" s="26" t="s">
        <v>194</v>
      </c>
      <c r="E604" s="194"/>
    </row>
    <row r="605" spans="1:5" ht="12.75">
      <c r="A605" s="79">
        <v>398</v>
      </c>
      <c r="B605" s="26">
        <v>6117</v>
      </c>
      <c r="C605" s="27">
        <v>5169</v>
      </c>
      <c r="D605" s="26" t="s">
        <v>163</v>
      </c>
      <c r="E605" s="194"/>
    </row>
    <row r="606" spans="1:5" ht="12.75">
      <c r="A606" s="79">
        <v>399</v>
      </c>
      <c r="B606" s="26">
        <v>6117</v>
      </c>
      <c r="C606" s="27">
        <v>5173</v>
      </c>
      <c r="D606" s="26" t="s">
        <v>201</v>
      </c>
      <c r="E606" s="194"/>
    </row>
    <row r="607" spans="1:5" ht="12.75">
      <c r="A607" s="79">
        <v>400</v>
      </c>
      <c r="B607" s="26">
        <v>6117</v>
      </c>
      <c r="C607" s="27">
        <v>5175</v>
      </c>
      <c r="D607" s="26" t="s">
        <v>167</v>
      </c>
      <c r="E607" s="194"/>
    </row>
    <row r="608" spans="1:5" ht="12.75">
      <c r="A608" s="76">
        <v>401</v>
      </c>
      <c r="B608" s="91">
        <v>6117</v>
      </c>
      <c r="C608" s="92" t="s">
        <v>96</v>
      </c>
      <c r="D608" s="73" t="s">
        <v>126</v>
      </c>
      <c r="E608" s="304">
        <v>0</v>
      </c>
    </row>
    <row r="609" spans="1:5" ht="12.75">
      <c r="A609" s="133">
        <v>402</v>
      </c>
      <c r="B609" s="122">
        <v>6171</v>
      </c>
      <c r="C609" s="122"/>
      <c r="D609" s="123" t="s">
        <v>19</v>
      </c>
      <c r="E609" s="192"/>
    </row>
    <row r="610" spans="1:5" ht="12.75">
      <c r="A610" s="79">
        <v>403</v>
      </c>
      <c r="B610" s="13">
        <v>6171</v>
      </c>
      <c r="C610" s="13">
        <v>5011</v>
      </c>
      <c r="D610" s="13" t="s">
        <v>63</v>
      </c>
      <c r="E610" s="300">
        <v>240</v>
      </c>
    </row>
    <row r="611" spans="1:5" ht="12.75">
      <c r="A611" s="79">
        <v>404</v>
      </c>
      <c r="B611" s="13">
        <v>6171</v>
      </c>
      <c r="C611" s="13">
        <v>5021</v>
      </c>
      <c r="D611" s="21" t="s">
        <v>64</v>
      </c>
      <c r="E611" s="300">
        <v>28.7</v>
      </c>
    </row>
    <row r="612" spans="1:5" ht="12.75">
      <c r="A612" s="79">
        <v>405</v>
      </c>
      <c r="B612" s="13">
        <v>6171</v>
      </c>
      <c r="C612" s="13">
        <v>5031</v>
      </c>
      <c r="D612" s="13" t="s">
        <v>65</v>
      </c>
      <c r="E612" s="300">
        <v>70.4</v>
      </c>
    </row>
    <row r="613" spans="1:5" ht="12.75">
      <c r="A613" s="79">
        <v>406</v>
      </c>
      <c r="B613" s="13">
        <v>6171</v>
      </c>
      <c r="C613" s="13">
        <v>5032</v>
      </c>
      <c r="D613" s="21" t="s">
        <v>66</v>
      </c>
      <c r="E613" s="300">
        <v>28.9</v>
      </c>
    </row>
    <row r="614" spans="1:5" ht="12.75">
      <c r="A614" s="79">
        <v>407</v>
      </c>
      <c r="B614" s="13">
        <v>6171</v>
      </c>
      <c r="C614" s="13">
        <v>5038</v>
      </c>
      <c r="D614" s="21" t="s">
        <v>67</v>
      </c>
      <c r="E614" s="300">
        <v>2</v>
      </c>
    </row>
    <row r="615" spans="1:5" ht="12.75">
      <c r="A615" s="79">
        <v>408</v>
      </c>
      <c r="B615" s="13">
        <v>6171</v>
      </c>
      <c r="C615" s="13">
        <v>5131</v>
      </c>
      <c r="D615" s="21" t="s">
        <v>245</v>
      </c>
      <c r="E615" s="194"/>
    </row>
    <row r="616" spans="1:5" ht="12.75">
      <c r="A616" s="79">
        <v>409</v>
      </c>
      <c r="B616" s="13">
        <v>6171</v>
      </c>
      <c r="C616" s="13">
        <v>5132</v>
      </c>
      <c r="D616" s="21" t="s">
        <v>68</v>
      </c>
      <c r="E616" s="194"/>
    </row>
    <row r="617" spans="1:5" ht="12.75">
      <c r="A617" s="79">
        <v>410</v>
      </c>
      <c r="B617" s="13">
        <v>6171</v>
      </c>
      <c r="C617" s="13">
        <v>5136</v>
      </c>
      <c r="D617" s="21" t="s">
        <v>69</v>
      </c>
      <c r="E617" s="300">
        <v>7</v>
      </c>
    </row>
    <row r="618" spans="1:5" ht="12.75">
      <c r="A618" s="79">
        <v>411</v>
      </c>
      <c r="B618" s="13">
        <v>6171</v>
      </c>
      <c r="C618" s="13">
        <v>5137</v>
      </c>
      <c r="D618" s="21" t="s">
        <v>110</v>
      </c>
      <c r="E618" s="300">
        <v>20</v>
      </c>
    </row>
    <row r="619" spans="1:5" ht="12.75">
      <c r="A619" s="79">
        <v>412</v>
      </c>
      <c r="B619" s="13">
        <v>6171</v>
      </c>
      <c r="C619" s="13">
        <v>5139</v>
      </c>
      <c r="D619" s="21" t="s">
        <v>70</v>
      </c>
      <c r="E619" s="300">
        <v>55</v>
      </c>
    </row>
    <row r="620" spans="1:5" ht="12.75">
      <c r="A620" s="79"/>
      <c r="B620" s="13"/>
      <c r="C620" s="13">
        <v>5153</v>
      </c>
      <c r="D620" s="21" t="s">
        <v>301</v>
      </c>
      <c r="E620" s="300">
        <v>165</v>
      </c>
    </row>
    <row r="621" spans="1:5" ht="12.75">
      <c r="A621" s="79">
        <v>413</v>
      </c>
      <c r="B621" s="13">
        <v>6171</v>
      </c>
      <c r="C621" s="13">
        <v>5154</v>
      </c>
      <c r="D621" s="21" t="s">
        <v>59</v>
      </c>
      <c r="E621" s="300">
        <v>25</v>
      </c>
    </row>
    <row r="622" spans="1:5" ht="12.75">
      <c r="A622" s="79">
        <v>414</v>
      </c>
      <c r="B622" s="13">
        <v>6171</v>
      </c>
      <c r="C622" s="13">
        <v>5155</v>
      </c>
      <c r="D622" s="21" t="s">
        <v>60</v>
      </c>
      <c r="E622" s="194"/>
    </row>
    <row r="623" spans="1:5" ht="12.75">
      <c r="A623" s="79">
        <v>415</v>
      </c>
      <c r="B623" s="13">
        <v>6171</v>
      </c>
      <c r="C623" s="13">
        <v>5156</v>
      </c>
      <c r="D623" s="21" t="s">
        <v>246</v>
      </c>
      <c r="E623" s="194"/>
    </row>
    <row r="624" spans="1:5" ht="12.75">
      <c r="A624" s="79">
        <v>416</v>
      </c>
      <c r="B624" s="13">
        <v>6171</v>
      </c>
      <c r="C624" s="13">
        <v>5161</v>
      </c>
      <c r="D624" s="21" t="s">
        <v>71</v>
      </c>
      <c r="E624" s="300">
        <v>15</v>
      </c>
    </row>
    <row r="625" spans="1:5" ht="12.75">
      <c r="A625" s="79">
        <v>417</v>
      </c>
      <c r="B625" s="13">
        <v>6171</v>
      </c>
      <c r="C625" s="13">
        <v>5162</v>
      </c>
      <c r="D625" s="21" t="s">
        <v>72</v>
      </c>
      <c r="E625" s="300">
        <v>54</v>
      </c>
    </row>
    <row r="626" spans="1:5" ht="12.75">
      <c r="A626" s="79">
        <v>418</v>
      </c>
      <c r="B626" s="13">
        <v>6171</v>
      </c>
      <c r="C626" s="13">
        <v>5163</v>
      </c>
      <c r="D626" s="21" t="s">
        <v>61</v>
      </c>
      <c r="E626" s="300">
        <v>5</v>
      </c>
    </row>
    <row r="627" spans="1:5" ht="12.75">
      <c r="A627" s="79">
        <v>419</v>
      </c>
      <c r="B627" s="13">
        <v>6171</v>
      </c>
      <c r="C627" s="13">
        <v>5164</v>
      </c>
      <c r="D627" s="21" t="s">
        <v>247</v>
      </c>
      <c r="E627" s="194"/>
    </row>
    <row r="628" spans="1:5" ht="12.75">
      <c r="A628" s="79">
        <v>420</v>
      </c>
      <c r="B628" s="13">
        <v>6171</v>
      </c>
      <c r="C628" s="13">
        <v>5166</v>
      </c>
      <c r="D628" s="21" t="s">
        <v>77</v>
      </c>
      <c r="E628" s="194"/>
    </row>
    <row r="629" spans="1:5" ht="12.75">
      <c r="A629" s="79">
        <v>421</v>
      </c>
      <c r="B629" s="13">
        <v>6171</v>
      </c>
      <c r="C629" s="13">
        <v>5167</v>
      </c>
      <c r="D629" s="21" t="s">
        <v>73</v>
      </c>
      <c r="E629" s="300">
        <v>12</v>
      </c>
    </row>
    <row r="630" spans="1:5" ht="12.75">
      <c r="A630" s="79">
        <v>422</v>
      </c>
      <c r="B630" s="13">
        <v>6171</v>
      </c>
      <c r="C630" s="13">
        <v>5169</v>
      </c>
      <c r="D630" s="21" t="s">
        <v>111</v>
      </c>
      <c r="E630" s="300">
        <v>189</v>
      </c>
    </row>
    <row r="631" spans="1:5" ht="12.75">
      <c r="A631" s="79">
        <v>423</v>
      </c>
      <c r="B631" s="13">
        <v>6171</v>
      </c>
      <c r="C631" s="13">
        <v>5171</v>
      </c>
      <c r="D631" s="21" t="s">
        <v>62</v>
      </c>
      <c r="E631" s="300">
        <v>5</v>
      </c>
    </row>
    <row r="632" spans="1:5" ht="12.75">
      <c r="A632" s="79">
        <v>424</v>
      </c>
      <c r="B632" s="13">
        <v>6171</v>
      </c>
      <c r="C632" s="13">
        <v>5172</v>
      </c>
      <c r="D632" s="21" t="s">
        <v>74</v>
      </c>
      <c r="E632" s="194"/>
    </row>
    <row r="633" spans="1:5" ht="12.75">
      <c r="A633" s="79">
        <v>425</v>
      </c>
      <c r="B633" s="13">
        <v>6171</v>
      </c>
      <c r="C633" s="13">
        <v>5173</v>
      </c>
      <c r="D633" s="21" t="s">
        <v>75</v>
      </c>
      <c r="E633" s="300">
        <v>7</v>
      </c>
    </row>
    <row r="634" spans="1:5" ht="12.75">
      <c r="A634" s="79">
        <v>426</v>
      </c>
      <c r="B634" s="13">
        <v>6171</v>
      </c>
      <c r="C634" s="13">
        <v>5175</v>
      </c>
      <c r="D634" s="21" t="s">
        <v>76</v>
      </c>
      <c r="E634" s="300">
        <v>9</v>
      </c>
    </row>
    <row r="635" spans="1:5" ht="12.75">
      <c r="A635" s="79">
        <v>427</v>
      </c>
      <c r="B635" s="13">
        <v>6171</v>
      </c>
      <c r="C635" s="13">
        <v>5176</v>
      </c>
      <c r="D635" s="21" t="s">
        <v>112</v>
      </c>
      <c r="E635" s="300">
        <v>3</v>
      </c>
    </row>
    <row r="636" spans="1:5" ht="12.75">
      <c r="A636" s="79">
        <v>428</v>
      </c>
      <c r="B636" s="13">
        <v>6171</v>
      </c>
      <c r="C636" s="13">
        <v>5182</v>
      </c>
      <c r="D636" s="21" t="s">
        <v>78</v>
      </c>
      <c r="E636" s="194"/>
    </row>
    <row r="637" spans="1:5" ht="12.75">
      <c r="A637" s="79">
        <v>429</v>
      </c>
      <c r="B637" s="13">
        <v>6171</v>
      </c>
      <c r="C637" s="13">
        <v>5194</v>
      </c>
      <c r="D637" s="21" t="s">
        <v>248</v>
      </c>
      <c r="E637" s="194"/>
    </row>
    <row r="638" spans="1:5" ht="12.75">
      <c r="A638" s="79">
        <v>430</v>
      </c>
      <c r="B638" s="13">
        <v>6171</v>
      </c>
      <c r="C638" s="13">
        <v>5229</v>
      </c>
      <c r="D638" s="21" t="s">
        <v>113</v>
      </c>
      <c r="E638" s="194"/>
    </row>
    <row r="639" spans="1:5" ht="12.75">
      <c r="A639" s="79">
        <v>431</v>
      </c>
      <c r="B639" s="13">
        <v>6171</v>
      </c>
      <c r="C639" s="13">
        <v>5321</v>
      </c>
      <c r="D639" s="21" t="s">
        <v>114</v>
      </c>
      <c r="E639" s="194"/>
    </row>
    <row r="640" spans="1:5" ht="12.75">
      <c r="A640" s="79">
        <v>432</v>
      </c>
      <c r="B640" s="13">
        <v>6171</v>
      </c>
      <c r="C640" s="13">
        <v>5329</v>
      </c>
      <c r="D640" s="21" t="s">
        <v>115</v>
      </c>
      <c r="E640" s="194"/>
    </row>
    <row r="641" spans="1:5" ht="12.75">
      <c r="A641" s="79">
        <v>433</v>
      </c>
      <c r="B641" s="164"/>
      <c r="C641" s="164">
        <v>5362</v>
      </c>
      <c r="D641" s="21" t="s">
        <v>223</v>
      </c>
      <c r="E641" s="194"/>
    </row>
    <row r="642" spans="1:5" ht="12.75">
      <c r="A642" s="163"/>
      <c r="B642" s="164">
        <v>6171</v>
      </c>
      <c r="C642" s="164">
        <v>5424</v>
      </c>
      <c r="D642" s="283" t="s">
        <v>358</v>
      </c>
      <c r="E642" s="194"/>
    </row>
    <row r="643" spans="1:5" ht="12.75">
      <c r="A643" s="163"/>
      <c r="B643" s="164"/>
      <c r="C643" s="164">
        <v>6121</v>
      </c>
      <c r="D643" s="283" t="s">
        <v>298</v>
      </c>
      <c r="E643" s="194"/>
    </row>
    <row r="644" spans="1:5" ht="12.75">
      <c r="A644" s="140">
        <v>434</v>
      </c>
      <c r="B644" s="117">
        <v>6171</v>
      </c>
      <c r="C644" s="117" t="s">
        <v>117</v>
      </c>
      <c r="D644" s="41" t="s">
        <v>116</v>
      </c>
      <c r="E644" s="301">
        <f>SUM(E610:E643)</f>
        <v>941</v>
      </c>
    </row>
    <row r="645" spans="1:5" ht="12.75">
      <c r="A645" s="131">
        <v>435</v>
      </c>
      <c r="B645" s="122"/>
      <c r="C645" s="122"/>
      <c r="D645" s="278" t="s">
        <v>209</v>
      </c>
      <c r="E645" s="192"/>
    </row>
    <row r="646" spans="1:5" ht="12.75">
      <c r="A646" s="79">
        <v>436</v>
      </c>
      <c r="B646" s="26">
        <v>6310</v>
      </c>
      <c r="C646" s="27">
        <v>5141</v>
      </c>
      <c r="D646" s="26" t="s">
        <v>161</v>
      </c>
      <c r="E646" s="194">
        <v>7</v>
      </c>
    </row>
    <row r="647" spans="1:5" ht="12.75">
      <c r="A647" s="79">
        <v>437</v>
      </c>
      <c r="B647" s="26">
        <v>6310</v>
      </c>
      <c r="C647" s="27">
        <v>5163</v>
      </c>
      <c r="D647" s="26" t="s">
        <v>147</v>
      </c>
      <c r="E647" s="300">
        <v>20</v>
      </c>
    </row>
    <row r="648" spans="1:5" ht="12.75">
      <c r="A648" s="76">
        <v>438</v>
      </c>
      <c r="B648" s="71">
        <v>6310</v>
      </c>
      <c r="C648" s="72" t="s">
        <v>50</v>
      </c>
      <c r="D648" s="73" t="s">
        <v>126</v>
      </c>
      <c r="E648" s="304">
        <f>SUM(E646:E647)</f>
        <v>27</v>
      </c>
    </row>
    <row r="649" spans="1:4" ht="12.75">
      <c r="A649" s="276">
        <v>439</v>
      </c>
      <c r="B649" s="274">
        <v>6330</v>
      </c>
      <c r="C649" s="273">
        <v>5345</v>
      </c>
      <c r="D649" s="274" t="s">
        <v>118</v>
      </c>
    </row>
    <row r="650" spans="1:5" ht="12.75">
      <c r="A650" s="133">
        <v>440</v>
      </c>
      <c r="B650" s="86"/>
      <c r="C650" s="119"/>
      <c r="D650" s="88" t="s">
        <v>210</v>
      </c>
      <c r="E650" s="335"/>
    </row>
    <row r="651" spans="1:5" ht="12.75">
      <c r="A651" s="79">
        <v>441</v>
      </c>
      <c r="B651" s="24">
        <v>6399</v>
      </c>
      <c r="C651" s="25">
        <v>5362</v>
      </c>
      <c r="D651" s="24" t="s">
        <v>211</v>
      </c>
      <c r="E651" s="194"/>
    </row>
    <row r="652" spans="1:5" ht="12.75">
      <c r="A652" s="79">
        <v>442</v>
      </c>
      <c r="B652" s="24">
        <v>6399</v>
      </c>
      <c r="C652" s="25">
        <v>5362</v>
      </c>
      <c r="D652" s="13" t="s">
        <v>211</v>
      </c>
      <c r="E652" s="194"/>
    </row>
    <row r="653" spans="1:5" ht="12.75">
      <c r="A653" s="79">
        <v>443</v>
      </c>
      <c r="B653" s="71">
        <v>6399</v>
      </c>
      <c r="C653" s="72" t="s">
        <v>50</v>
      </c>
      <c r="D653" s="73" t="s">
        <v>126</v>
      </c>
      <c r="E653" s="196"/>
    </row>
    <row r="654" spans="1:5" ht="12.75">
      <c r="A654" s="131">
        <v>444</v>
      </c>
      <c r="B654" s="86"/>
      <c r="C654" s="87"/>
      <c r="D654" s="88" t="s">
        <v>213</v>
      </c>
      <c r="E654" s="192"/>
    </row>
    <row r="655" spans="1:5" ht="12.75">
      <c r="A655" s="79">
        <v>445</v>
      </c>
      <c r="B655" s="26">
        <v>6402</v>
      </c>
      <c r="C655" s="27">
        <v>5364</v>
      </c>
      <c r="D655" s="26" t="s">
        <v>212</v>
      </c>
      <c r="E655" s="194"/>
    </row>
    <row r="656" spans="1:5" ht="12.75">
      <c r="A656" s="79">
        <v>446</v>
      </c>
      <c r="B656" s="26">
        <v>6402</v>
      </c>
      <c r="C656" s="27">
        <v>5367</v>
      </c>
      <c r="D656" s="26" t="s">
        <v>214</v>
      </c>
      <c r="E656" s="194"/>
    </row>
    <row r="657" spans="1:5" ht="12.75">
      <c r="A657" s="140">
        <v>447</v>
      </c>
      <c r="B657" s="91">
        <v>6402</v>
      </c>
      <c r="C657" s="92" t="s">
        <v>50</v>
      </c>
      <c r="D657" s="73" t="s">
        <v>126</v>
      </c>
      <c r="E657" s="196"/>
    </row>
    <row r="658" spans="1:5" ht="12.75">
      <c r="A658" s="276">
        <v>448</v>
      </c>
      <c r="B658" s="274">
        <v>6409</v>
      </c>
      <c r="C658" s="273">
        <v>5901</v>
      </c>
      <c r="D658" s="233" t="s">
        <v>119</v>
      </c>
      <c r="E658" s="198"/>
    </row>
    <row r="659" spans="1:5" ht="12.75">
      <c r="A659" s="279">
        <v>449</v>
      </c>
      <c r="B659" s="126"/>
      <c r="C659" s="127"/>
      <c r="D659" s="128" t="s">
        <v>25</v>
      </c>
      <c r="E659" s="284">
        <f>SUM(E648,E644,E608,E577,E570,E548,E508,E501,E488,E472,E467,E459,E443,E432,E426,E414,E410,E390,E386,E377,E279,E278,E256,E219,E218,E212,E192,E187,E186,E174)</f>
        <v>9766.300000000001</v>
      </c>
    </row>
    <row r="675" spans="6:9" ht="12.75">
      <c r="F675" s="4"/>
      <c r="G675" s="6"/>
      <c r="H675" s="6"/>
      <c r="I675" s="6"/>
    </row>
    <row r="676" spans="6:9" ht="12.75">
      <c r="F676" s="4"/>
      <c r="G676" s="6"/>
      <c r="H676" s="6"/>
      <c r="I676" s="6"/>
    </row>
    <row r="687" ht="9.75" customHeight="1"/>
    <row r="688" spans="6:12" ht="12.75">
      <c r="F688" s="4"/>
      <c r="H688" s="6"/>
      <c r="I688" s="6"/>
      <c r="J688" s="6"/>
      <c r="K688" s="6"/>
      <c r="L688" s="6"/>
    </row>
    <row r="704" ht="12.75">
      <c r="E704" s="6"/>
    </row>
    <row r="705" ht="12.75">
      <c r="E705" s="6"/>
    </row>
    <row r="706" ht="12.75">
      <c r="E706" s="6"/>
    </row>
    <row r="707" ht="12.75">
      <c r="E707" s="6"/>
    </row>
    <row r="708" ht="12.75">
      <c r="E708" s="6"/>
    </row>
    <row r="709" ht="12.75">
      <c r="E709" s="6"/>
    </row>
    <row r="710" ht="12.75">
      <c r="E710" s="6"/>
    </row>
    <row r="711" ht="12.75">
      <c r="E711" s="6"/>
    </row>
    <row r="712" ht="12.75">
      <c r="E712" s="6"/>
    </row>
    <row r="713" ht="12.75">
      <c r="E713" s="6"/>
    </row>
    <row r="714" ht="12.75">
      <c r="E714" s="6"/>
    </row>
    <row r="715" ht="12.75">
      <c r="E715" s="6"/>
    </row>
    <row r="732" ht="12.75">
      <c r="K732" s="4"/>
    </row>
    <row r="733" ht="12.75">
      <c r="K733" s="4"/>
    </row>
    <row r="734" ht="12.75">
      <c r="K734" s="4"/>
    </row>
    <row r="735" ht="12.75">
      <c r="K735" s="4"/>
    </row>
    <row r="736" ht="12.75">
      <c r="K736" s="4"/>
    </row>
    <row r="737" ht="12.75">
      <c r="K737" s="4"/>
    </row>
    <row r="738" ht="12.75">
      <c r="K738" s="4"/>
    </row>
    <row r="739" ht="12.75">
      <c r="K739" s="4"/>
    </row>
    <row r="740" ht="12.75">
      <c r="K740" s="4"/>
    </row>
    <row r="741" ht="12.75">
      <c r="K741" s="4"/>
    </row>
    <row r="742" ht="12.75">
      <c r="K742" s="4"/>
    </row>
    <row r="743" ht="12.75">
      <c r="K743" s="4"/>
    </row>
    <row r="744" ht="12.75">
      <c r="K744" s="4"/>
    </row>
    <row r="745" ht="12.75">
      <c r="K745" s="4"/>
    </row>
    <row r="746" ht="12.75">
      <c r="K746" s="4"/>
    </row>
    <row r="747" ht="12.75">
      <c r="K747" s="4"/>
    </row>
    <row r="748" ht="12.75">
      <c r="K748" s="4"/>
    </row>
    <row r="749" ht="12.75">
      <c r="K749" s="4"/>
    </row>
    <row r="750" ht="12.75">
      <c r="K750" s="4"/>
    </row>
    <row r="751" ht="12.75">
      <c r="K751" s="4"/>
    </row>
    <row r="752" ht="12.75">
      <c r="K752" s="4"/>
    </row>
    <row r="753" ht="12.75">
      <c r="K753" s="4"/>
    </row>
    <row r="754" ht="12.75">
      <c r="K754" s="4"/>
    </row>
    <row r="755" ht="12.75">
      <c r="K755" s="4"/>
    </row>
    <row r="756" ht="12.75">
      <c r="K756" s="4"/>
    </row>
    <row r="757" ht="12.75">
      <c r="K757" s="4"/>
    </row>
    <row r="758" ht="12.75">
      <c r="K758" s="4"/>
    </row>
    <row r="759" ht="12.75">
      <c r="K759" s="4"/>
    </row>
    <row r="760" ht="12.75">
      <c r="K760" s="4"/>
    </row>
    <row r="761" ht="12.75">
      <c r="K761" s="4"/>
    </row>
    <row r="762" ht="12.75">
      <c r="K762" s="4"/>
    </row>
    <row r="763" ht="12.75">
      <c r="K763" s="4"/>
    </row>
    <row r="764" ht="12.75">
      <c r="K764" s="4"/>
    </row>
    <row r="765" ht="12.75">
      <c r="K765" s="4"/>
    </row>
    <row r="766" ht="12.75">
      <c r="K766" s="4"/>
    </row>
    <row r="767" ht="12.75">
      <c r="K767" s="4"/>
    </row>
    <row r="768" ht="12.75">
      <c r="K768" s="4"/>
    </row>
    <row r="769" ht="12.75">
      <c r="K769" s="4"/>
    </row>
    <row r="770" ht="12.75">
      <c r="K770" s="4"/>
    </row>
    <row r="771" ht="12.75">
      <c r="K771" s="4"/>
    </row>
    <row r="772" ht="12.75">
      <c r="K772" s="4"/>
    </row>
    <row r="773" ht="12.75">
      <c r="K773" s="4"/>
    </row>
    <row r="774" ht="12.75">
      <c r="K774" s="4"/>
    </row>
    <row r="775" ht="12.75">
      <c r="K775" s="4"/>
    </row>
    <row r="776" ht="12.75">
      <c r="K776" s="4"/>
    </row>
    <row r="777" ht="12.75">
      <c r="K777" s="4"/>
    </row>
    <row r="778" ht="12.75">
      <c r="K778" s="4"/>
    </row>
    <row r="779" ht="12.75">
      <c r="K779" s="4"/>
    </row>
    <row r="780" ht="12.75">
      <c r="K780" s="4"/>
    </row>
    <row r="781" ht="12.75">
      <c r="K781" s="4"/>
    </row>
    <row r="782" ht="12.75">
      <c r="K782" s="4"/>
    </row>
    <row r="783" ht="12.75">
      <c r="K783" s="4"/>
    </row>
    <row r="784" ht="12.75">
      <c r="K784" s="4"/>
    </row>
    <row r="785" ht="12.75">
      <c r="K785" s="4"/>
    </row>
    <row r="786" ht="12.75">
      <c r="K786" s="4"/>
    </row>
    <row r="787" ht="12.75">
      <c r="K787" s="4"/>
    </row>
    <row r="788" ht="12.75">
      <c r="K788" s="4"/>
    </row>
    <row r="789" ht="12.75">
      <c r="K789" s="4"/>
    </row>
    <row r="790" ht="12.75">
      <c r="K790" s="4"/>
    </row>
    <row r="791" ht="12.75">
      <c r="K791" s="4"/>
    </row>
    <row r="792" ht="12.75">
      <c r="K792" s="4"/>
    </row>
    <row r="793" ht="12.75">
      <c r="K793" s="4"/>
    </row>
    <row r="794" ht="12.75">
      <c r="K794" s="4"/>
    </row>
    <row r="795" ht="12.75">
      <c r="K795" s="4"/>
    </row>
    <row r="796" ht="12.75">
      <c r="K796" s="4"/>
    </row>
    <row r="797" ht="12.75">
      <c r="K797" s="4"/>
    </row>
    <row r="798" ht="12.75">
      <c r="K798" s="4"/>
    </row>
    <row r="799" ht="12.75">
      <c r="K799" s="4"/>
    </row>
    <row r="800" ht="12.75">
      <c r="K800" s="4"/>
    </row>
    <row r="801" ht="12.75">
      <c r="K801" s="4"/>
    </row>
    <row r="802" ht="12.75">
      <c r="K802" s="4"/>
    </row>
    <row r="803" ht="12.75">
      <c r="K803" s="4"/>
    </row>
    <row r="804" ht="12.75">
      <c r="K804" s="4"/>
    </row>
    <row r="805" ht="12.75">
      <c r="K805" s="4"/>
    </row>
    <row r="806" ht="12.75">
      <c r="K806" s="4"/>
    </row>
    <row r="807" ht="12.75">
      <c r="K807" s="4"/>
    </row>
    <row r="808" ht="12.75">
      <c r="K808" s="4"/>
    </row>
    <row r="809" ht="12.75">
      <c r="K809" s="4"/>
    </row>
  </sheetData>
  <sheetProtection/>
  <mergeCells count="1">
    <mergeCell ref="A1:D1"/>
  </mergeCells>
  <printOptions/>
  <pageMargins left="0.5905511811023623" right="0.5511811023622047" top="0.5905511811023623" bottom="0.6299212598425197" header="0.5905511811023623" footer="0.6299212598425197"/>
  <pageSetup fitToHeight="13" fitToWidth="1" horizontalDpi="600" verticalDpi="600" orientation="portrait" paperSize="9" scale="89" r:id="rId1"/>
  <rowBreaks count="8" manualBreakCount="8">
    <brk id="42" max="5" man="1"/>
    <brk id="86" max="5" man="1"/>
    <brk id="132" max="5" man="1"/>
    <brk id="179" max="5" man="1"/>
    <brk id="224" max="5" man="1"/>
    <brk id="268" max="5" man="1"/>
    <brk id="315" max="5" man="1"/>
    <brk id="362" max="5" man="1"/>
  </rowBreaks>
  <ignoredErrors>
    <ignoredError sqref="E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98"/>
  <sheetViews>
    <sheetView zoomScalePageLayoutView="0" workbookViewId="0" topLeftCell="A1">
      <selection activeCell="A98" sqref="A98"/>
    </sheetView>
  </sheetViews>
  <sheetFormatPr defaultColWidth="9.140625" defaultRowHeight="12.75"/>
  <sheetData>
    <row r="1" spans="1:3" ht="12.75">
      <c r="A1" s="54" t="s">
        <v>120</v>
      </c>
      <c r="B1" s="9"/>
      <c r="C1" s="3" t="s">
        <v>224</v>
      </c>
    </row>
    <row r="2" spans="1:3" ht="13.5" thickBot="1">
      <c r="A2" s="55" t="s">
        <v>219</v>
      </c>
      <c r="B2" s="186">
        <v>38292</v>
      </c>
      <c r="C2" s="3">
        <v>2005</v>
      </c>
    </row>
    <row r="3" spans="1:3" ht="13.5" thickTop="1">
      <c r="A3" s="56">
        <v>710.17</v>
      </c>
      <c r="B3" s="51">
        <v>889.83</v>
      </c>
      <c r="C3" s="187">
        <v>1000</v>
      </c>
    </row>
    <row r="4" spans="1:3" ht="12.75">
      <c r="A4" s="52">
        <v>356.79</v>
      </c>
      <c r="B4" s="51">
        <v>403.31</v>
      </c>
      <c r="C4" s="187">
        <v>440</v>
      </c>
    </row>
    <row r="5" spans="1:3" ht="12.75">
      <c r="A5" s="52">
        <v>56.64</v>
      </c>
      <c r="B5" s="51">
        <v>64.69</v>
      </c>
      <c r="C5" s="187">
        <v>70</v>
      </c>
    </row>
    <row r="6" spans="1:3" ht="12.75">
      <c r="A6" s="44">
        <v>760.45</v>
      </c>
      <c r="B6" s="51">
        <v>908.47</v>
      </c>
      <c r="C6" s="187">
        <v>1000</v>
      </c>
    </row>
    <row r="7" spans="1:3" ht="12.75">
      <c r="A7" s="52"/>
      <c r="C7" s="187"/>
    </row>
    <row r="8" spans="1:3" ht="12.75">
      <c r="A8" s="44">
        <v>1065.3</v>
      </c>
      <c r="B8" s="51">
        <v>1453.38</v>
      </c>
      <c r="C8" s="187">
        <v>1500</v>
      </c>
    </row>
    <row r="9" spans="1:3" ht="12.75">
      <c r="A9" s="44">
        <v>4.78</v>
      </c>
      <c r="B9" s="51">
        <v>7.29</v>
      </c>
      <c r="C9" s="187">
        <v>6</v>
      </c>
    </row>
    <row r="10" spans="1:2" ht="12.75">
      <c r="A10" s="44">
        <v>0.33</v>
      </c>
      <c r="B10" s="51">
        <v>0.33</v>
      </c>
    </row>
    <row r="11" spans="1:3" ht="12.75">
      <c r="A11" s="44">
        <v>232.14</v>
      </c>
      <c r="B11" s="51">
        <v>233.57</v>
      </c>
      <c r="C11" s="187">
        <v>311</v>
      </c>
    </row>
    <row r="12" spans="1:3" ht="12.75">
      <c r="A12" s="44">
        <v>17.15</v>
      </c>
      <c r="B12" s="51">
        <v>17.15</v>
      </c>
      <c r="C12" s="187">
        <v>16.5</v>
      </c>
    </row>
    <row r="13" spans="1:3" ht="12.75">
      <c r="A13" s="44">
        <v>2.32</v>
      </c>
      <c r="B13" s="51">
        <v>2.32</v>
      </c>
      <c r="C13" s="187">
        <v>2</v>
      </c>
    </row>
    <row r="14" spans="1:3" ht="12.75">
      <c r="A14" s="44">
        <v>1.68</v>
      </c>
      <c r="B14" s="51">
        <v>1.84</v>
      </c>
      <c r="C14" s="187">
        <v>2</v>
      </c>
    </row>
    <row r="15" ht="12.75">
      <c r="A15" s="44"/>
    </row>
    <row r="16" spans="1:3" ht="12.75">
      <c r="A16" s="44">
        <v>1.32</v>
      </c>
      <c r="B16" s="51">
        <v>1.32</v>
      </c>
      <c r="C16" s="187">
        <v>1</v>
      </c>
    </row>
    <row r="17" spans="1:3" ht="12.75">
      <c r="A17" s="44">
        <v>4.58</v>
      </c>
      <c r="B17" s="51">
        <v>5.29</v>
      </c>
      <c r="C17" s="187">
        <v>5</v>
      </c>
    </row>
    <row r="18" spans="1:3" ht="12.75">
      <c r="A18" s="44">
        <v>197.12</v>
      </c>
      <c r="B18" s="51">
        <v>220.14</v>
      </c>
      <c r="C18" s="187">
        <v>350</v>
      </c>
    </row>
    <row r="19" spans="1:3" ht="12.75">
      <c r="A19" s="57">
        <f>SUM(A3:A18)</f>
        <v>3410.7700000000004</v>
      </c>
      <c r="B19" s="188">
        <f>SUM(B3:B18)</f>
        <v>4208.930000000001</v>
      </c>
      <c r="C19" s="188">
        <f>SUM(C3:C18)</f>
        <v>4703.5</v>
      </c>
    </row>
    <row r="20" spans="1:2" ht="12.75">
      <c r="A20" s="90">
        <v>256.42</v>
      </c>
      <c r="B20" s="51">
        <v>318.38</v>
      </c>
    </row>
    <row r="21" spans="1:2" ht="12.75">
      <c r="A21" s="52">
        <v>19.38</v>
      </c>
      <c r="B21" s="51">
        <v>36.83</v>
      </c>
    </row>
    <row r="22" spans="1:2" ht="12.75">
      <c r="A22" s="52">
        <v>242.87</v>
      </c>
      <c r="B22" s="51">
        <v>289.51</v>
      </c>
    </row>
    <row r="23" spans="1:2" ht="12.75">
      <c r="A23" s="52">
        <v>68.78</v>
      </c>
      <c r="B23" s="51">
        <v>92.31</v>
      </c>
    </row>
    <row r="24" spans="1:3" ht="12.75">
      <c r="A24" s="52">
        <v>409.15</v>
      </c>
      <c r="B24" s="51">
        <v>496.6</v>
      </c>
      <c r="C24" s="187">
        <v>500</v>
      </c>
    </row>
    <row r="25" spans="1:2" ht="12.75">
      <c r="A25" s="52">
        <v>5226.9</v>
      </c>
      <c r="B25" s="51">
        <v>6478.96</v>
      </c>
    </row>
    <row r="26" ht="12.75">
      <c r="A26" s="52"/>
    </row>
    <row r="27" ht="12.75">
      <c r="A27" s="52"/>
    </row>
    <row r="28" spans="1:2" ht="12.75">
      <c r="A28" s="52">
        <v>385</v>
      </c>
      <c r="B28" s="51">
        <v>526</v>
      </c>
    </row>
    <row r="29" spans="1:2" ht="12.75">
      <c r="A29" s="52">
        <v>5437.37</v>
      </c>
      <c r="B29" s="51">
        <v>11313.73</v>
      </c>
    </row>
    <row r="30" spans="1:3" ht="12.75">
      <c r="A30" s="52"/>
      <c r="C30">
        <v>520</v>
      </c>
    </row>
    <row r="31" ht="12.75">
      <c r="A31" s="52"/>
    </row>
    <row r="32" spans="1:2" ht="12.75">
      <c r="A32" s="52">
        <v>120</v>
      </c>
      <c r="B32">
        <v>120</v>
      </c>
    </row>
    <row r="33" ht="12.75">
      <c r="A33" s="52"/>
    </row>
    <row r="34" spans="1:3" ht="12.75">
      <c r="A34" s="52">
        <v>26.21</v>
      </c>
      <c r="B34" s="51">
        <v>26.21</v>
      </c>
      <c r="C34" s="187">
        <v>25</v>
      </c>
    </row>
    <row r="35" spans="1:2" ht="12.75">
      <c r="A35" s="52">
        <v>2.52</v>
      </c>
      <c r="B35">
        <v>3.36</v>
      </c>
    </row>
    <row r="36" spans="1:3" ht="12.75">
      <c r="A36" s="52">
        <v>146.27</v>
      </c>
      <c r="B36" s="51">
        <v>147.43</v>
      </c>
      <c r="C36" s="187">
        <v>145</v>
      </c>
    </row>
    <row r="37" spans="1:2" ht="12.75">
      <c r="A37" s="52">
        <v>100</v>
      </c>
      <c r="B37" s="51">
        <v>177</v>
      </c>
    </row>
    <row r="38" ht="12.75">
      <c r="A38" s="52"/>
    </row>
    <row r="39" ht="12.75">
      <c r="A39" s="52"/>
    </row>
    <row r="40" spans="1:2" ht="12.75">
      <c r="A40" s="52">
        <v>1.09</v>
      </c>
      <c r="B40">
        <v>1.75</v>
      </c>
    </row>
    <row r="41" spans="1:2" ht="12.75">
      <c r="A41" s="52">
        <v>0.86</v>
      </c>
      <c r="B41">
        <v>0.86</v>
      </c>
    </row>
    <row r="42" spans="1:3" ht="12.75">
      <c r="A42" s="52">
        <v>3.7</v>
      </c>
      <c r="B42" s="51">
        <v>4.6</v>
      </c>
      <c r="C42" s="187">
        <v>3.5</v>
      </c>
    </row>
    <row r="43" spans="1:3" ht="12.75">
      <c r="A43" s="52">
        <v>37.14</v>
      </c>
      <c r="B43" s="51">
        <v>48.86</v>
      </c>
      <c r="C43" s="187">
        <v>45</v>
      </c>
    </row>
    <row r="44" ht="12.75">
      <c r="A44" s="52"/>
    </row>
    <row r="45" ht="12.75">
      <c r="A45" s="52"/>
    </row>
    <row r="46" ht="12.75">
      <c r="A46" s="58"/>
    </row>
    <row r="47" ht="12.75">
      <c r="A47" s="90"/>
    </row>
    <row r="48" spans="1:2" ht="12.75">
      <c r="A48" s="52">
        <v>6.99</v>
      </c>
      <c r="B48">
        <v>6.99</v>
      </c>
    </row>
    <row r="49" spans="1:3" ht="12.75">
      <c r="A49" s="52">
        <v>55.62</v>
      </c>
      <c r="B49" s="51">
        <v>80.01</v>
      </c>
      <c r="C49" s="187">
        <v>40</v>
      </c>
    </row>
    <row r="50" spans="1:2" ht="12.75">
      <c r="A50" s="57">
        <f>SUM(A47:A49)</f>
        <v>62.61</v>
      </c>
      <c r="B50" s="3">
        <f>SUM(B47:B49)</f>
        <v>87</v>
      </c>
    </row>
    <row r="51" ht="12.75">
      <c r="A51" s="90"/>
    </row>
    <row r="52" ht="12.75">
      <c r="A52" s="58"/>
    </row>
    <row r="53" ht="12.75">
      <c r="A53" s="90"/>
    </row>
    <row r="54" spans="1:2" ht="12.75">
      <c r="A54" s="52">
        <v>12.88</v>
      </c>
      <c r="B54">
        <v>16.12</v>
      </c>
    </row>
    <row r="55" spans="1:2" ht="12.75">
      <c r="A55" s="52">
        <v>0.63</v>
      </c>
      <c r="B55">
        <v>1.97</v>
      </c>
    </row>
    <row r="56" spans="1:3" ht="12.75">
      <c r="A56" s="52">
        <v>79.84</v>
      </c>
      <c r="B56">
        <v>98.22</v>
      </c>
      <c r="C56" s="187">
        <v>110</v>
      </c>
    </row>
    <row r="57" spans="1:2" ht="12.75">
      <c r="A57" s="57">
        <f>SUM(A53:A56)</f>
        <v>93.35000000000001</v>
      </c>
      <c r="B57" s="3">
        <f>SUM(B53:B56)</f>
        <v>116.31</v>
      </c>
    </row>
    <row r="58" ht="12.75">
      <c r="A58" s="90"/>
    </row>
    <row r="59" spans="1:2" ht="12.75">
      <c r="A59" s="52">
        <v>36.79</v>
      </c>
      <c r="B59">
        <v>36.79</v>
      </c>
    </row>
    <row r="60" spans="1:3" ht="12.75">
      <c r="A60" s="52">
        <v>47.05</v>
      </c>
      <c r="B60">
        <v>53.85</v>
      </c>
      <c r="C60" s="187">
        <v>55</v>
      </c>
    </row>
    <row r="61" spans="1:2" ht="12.75">
      <c r="A61" s="57">
        <f>SUM(A58:A60)</f>
        <v>83.84</v>
      </c>
      <c r="B61" s="3">
        <f>SUM(B58:B60)</f>
        <v>90.64</v>
      </c>
    </row>
    <row r="62" ht="12.75">
      <c r="A62" s="103"/>
    </row>
    <row r="63" spans="1:3" ht="12.75">
      <c r="A63" s="52">
        <v>23.46</v>
      </c>
      <c r="B63">
        <v>23.47</v>
      </c>
      <c r="C63" s="187">
        <v>23</v>
      </c>
    </row>
    <row r="64" spans="1:3" ht="12.75">
      <c r="A64" s="52">
        <v>1.24</v>
      </c>
      <c r="B64">
        <v>1.24</v>
      </c>
      <c r="C64" s="187">
        <v>1</v>
      </c>
    </row>
    <row r="65" spans="1:2" ht="12.75">
      <c r="A65" s="57">
        <f>SUM(A63:A64)</f>
        <v>24.7</v>
      </c>
      <c r="B65">
        <f>SUM(B62:B64)</f>
        <v>24.709999999999997</v>
      </c>
    </row>
    <row r="66" spans="1:2" ht="12.75">
      <c r="A66" s="59">
        <v>50</v>
      </c>
      <c r="B66" s="189">
        <v>50</v>
      </c>
    </row>
    <row r="67" ht="12.75">
      <c r="A67" s="103"/>
    </row>
    <row r="68" spans="1:2" ht="12.75">
      <c r="A68" s="52">
        <v>1.63</v>
      </c>
      <c r="B68">
        <v>1.99</v>
      </c>
    </row>
    <row r="69" spans="1:3" ht="12.75">
      <c r="A69" s="52">
        <v>9.47</v>
      </c>
      <c r="B69" s="51">
        <v>67.13</v>
      </c>
      <c r="C69" s="187">
        <v>65</v>
      </c>
    </row>
    <row r="70" spans="1:2" ht="12.75">
      <c r="A70" s="52">
        <v>0.24</v>
      </c>
      <c r="B70">
        <v>0.24</v>
      </c>
    </row>
    <row r="71" spans="1:2" ht="12.75">
      <c r="A71" s="52">
        <v>6.78</v>
      </c>
      <c r="B71">
        <v>6.83</v>
      </c>
    </row>
    <row r="72" spans="1:2" ht="12.75">
      <c r="A72" s="52">
        <v>0.83</v>
      </c>
      <c r="B72">
        <v>0.83</v>
      </c>
    </row>
    <row r="73" spans="1:3" ht="12.75">
      <c r="A73" s="52"/>
      <c r="C73">
        <v>150</v>
      </c>
    </row>
    <row r="74" spans="1:2" ht="12.75">
      <c r="A74" s="57">
        <f>SUM(A68:A73)</f>
        <v>18.95</v>
      </c>
      <c r="B74" s="3">
        <f>SUM(B67:B73)</f>
        <v>77.01999999999998</v>
      </c>
    </row>
    <row r="75" spans="1:2" ht="12.75">
      <c r="A75" s="59">
        <v>26.8</v>
      </c>
      <c r="B75" s="189">
        <v>32.86</v>
      </c>
    </row>
    <row r="76" spans="1:2" ht="12.75">
      <c r="A76" s="59"/>
      <c r="B76" s="190">
        <v>25</v>
      </c>
    </row>
    <row r="77" ht="12.75">
      <c r="A77" s="60"/>
    </row>
    <row r="78" ht="12.75">
      <c r="A78" s="169"/>
    </row>
    <row r="79" spans="1:2" ht="12.75">
      <c r="A79" s="170">
        <v>40.45</v>
      </c>
      <c r="B79">
        <v>40.66</v>
      </c>
    </row>
    <row r="80" spans="1:2" ht="12.75">
      <c r="A80" s="170">
        <v>1</v>
      </c>
      <c r="B80">
        <v>1</v>
      </c>
    </row>
    <row r="81" ht="12.75">
      <c r="A81" s="170">
        <v>1.77</v>
      </c>
    </row>
    <row r="82" spans="1:2" ht="12.75">
      <c r="A82" s="171">
        <f>SUM(A79:A81)</f>
        <v>43.220000000000006</v>
      </c>
      <c r="B82" s="3">
        <f>SUM(B79:B81)</f>
        <v>41.66</v>
      </c>
    </row>
    <row r="83" ht="12.75">
      <c r="A83" s="103"/>
    </row>
    <row r="84" spans="1:2" ht="12.75">
      <c r="A84" s="52">
        <v>1.38</v>
      </c>
      <c r="B84">
        <v>1.45</v>
      </c>
    </row>
    <row r="85" spans="1:2" ht="12.75">
      <c r="A85" s="52">
        <v>1.76</v>
      </c>
      <c r="B85">
        <v>1.75</v>
      </c>
    </row>
    <row r="86" spans="1:2" ht="12.75">
      <c r="A86" s="57">
        <f>SUM(A84:A85)</f>
        <v>3.1399999999999997</v>
      </c>
      <c r="B86" s="3">
        <f>SUM(B84:B85)</f>
        <v>3.2</v>
      </c>
    </row>
    <row r="87" spans="1:2" ht="12.75">
      <c r="A87" s="103">
        <v>2.61</v>
      </c>
      <c r="B87" s="3">
        <v>2.61</v>
      </c>
    </row>
    <row r="88" ht="12.75">
      <c r="A88" s="52"/>
    </row>
    <row r="89" spans="1:2" ht="12.75">
      <c r="A89" s="53">
        <v>3088.01</v>
      </c>
      <c r="B89" s="3">
        <v>5083.62</v>
      </c>
    </row>
    <row r="90" spans="1:2" ht="12.75">
      <c r="A90" s="53">
        <v>-2215.81</v>
      </c>
      <c r="B90" s="3">
        <v>-4419.7</v>
      </c>
    </row>
    <row r="91" spans="1:2" ht="12.75">
      <c r="A91" s="53">
        <v>61.8</v>
      </c>
      <c r="B91" s="3">
        <v>-12345</v>
      </c>
    </row>
    <row r="92" spans="1:2" ht="12.75">
      <c r="A92" s="53">
        <v>1224.27</v>
      </c>
      <c r="B92" s="3">
        <v>1224.27</v>
      </c>
    </row>
    <row r="93" ht="12.75">
      <c r="A93" s="52"/>
    </row>
    <row r="94" ht="12.75">
      <c r="A94" s="52"/>
    </row>
    <row r="95" ht="12.75">
      <c r="A95" s="52"/>
    </row>
    <row r="96" ht="12.75">
      <c r="A96" s="52"/>
    </row>
    <row r="97" spans="1:2" ht="12.75">
      <c r="A97" s="57">
        <v>-825.13</v>
      </c>
      <c r="B97" s="189">
        <v>-999.77</v>
      </c>
    </row>
    <row r="98" ht="12.75">
      <c r="A98" s="184">
        <f>SUM(A97,A92,A91,A90,A89,A87,A86,A82,A75,A74,A66,A65,A61,A57,A50,A19:A43)</f>
        <v>17636.79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zoomScalePageLayoutView="0" workbookViewId="0" topLeftCell="A1">
      <selection activeCell="M20" sqref="M20"/>
    </sheetView>
  </sheetViews>
  <sheetFormatPr defaultColWidth="9.140625" defaultRowHeight="12.75"/>
  <cols>
    <col min="5" max="5" width="45.00390625" style="0" customWidth="1"/>
    <col min="13" max="13" width="10.140625" style="0" bestFit="1" customWidth="1"/>
  </cols>
  <sheetData>
    <row r="1" spans="1:2" ht="13.5" thickTop="1">
      <c r="A1" s="80"/>
      <c r="B1" s="12"/>
    </row>
    <row r="2" spans="1:2" ht="12.75">
      <c r="A2" s="52">
        <v>0.45</v>
      </c>
      <c r="B2" s="51">
        <v>0.45</v>
      </c>
    </row>
    <row r="3" spans="1:13" ht="13.5" thickBot="1">
      <c r="A3" s="52">
        <v>0.49</v>
      </c>
      <c r="B3" s="51">
        <v>0.49</v>
      </c>
      <c r="M3" s="232">
        <v>38331</v>
      </c>
    </row>
    <row r="4" spans="1:13" ht="13.5" thickTop="1">
      <c r="A4" s="121">
        <f>SUM(A2:A3)</f>
        <v>0.94</v>
      </c>
      <c r="B4" s="3">
        <f>SUM(B1:B3)</f>
        <v>0.94</v>
      </c>
      <c r="D4" s="143">
        <v>1111</v>
      </c>
      <c r="E4" s="144" t="s">
        <v>0</v>
      </c>
      <c r="F4" s="145">
        <v>850</v>
      </c>
      <c r="G4" s="146">
        <v>850</v>
      </c>
      <c r="H4" s="146">
        <v>465.74</v>
      </c>
      <c r="I4" s="146">
        <v>1000</v>
      </c>
      <c r="J4" s="56">
        <v>710.17</v>
      </c>
      <c r="K4" s="51">
        <v>889.83</v>
      </c>
      <c r="L4" s="187">
        <v>1000</v>
      </c>
      <c r="M4" s="187">
        <v>909.61</v>
      </c>
    </row>
    <row r="5" spans="1:13" ht="12.75">
      <c r="A5" s="60"/>
      <c r="D5" s="14">
        <v>1112</v>
      </c>
      <c r="E5" s="15" t="s">
        <v>26</v>
      </c>
      <c r="F5" s="147">
        <v>350</v>
      </c>
      <c r="G5" s="63">
        <v>350</v>
      </c>
      <c r="H5" s="63">
        <v>216.87</v>
      </c>
      <c r="I5" s="63">
        <v>550</v>
      </c>
      <c r="J5" s="52">
        <v>356.79</v>
      </c>
      <c r="K5" s="51">
        <v>403.31</v>
      </c>
      <c r="L5" s="187">
        <v>440</v>
      </c>
      <c r="M5" s="187">
        <v>404.95</v>
      </c>
    </row>
    <row r="6" spans="1:13" ht="12.75">
      <c r="A6" s="90"/>
      <c r="D6" s="14">
        <v>1113</v>
      </c>
      <c r="E6" s="15" t="s">
        <v>27</v>
      </c>
      <c r="F6" s="147">
        <v>50</v>
      </c>
      <c r="G6" s="63">
        <v>50</v>
      </c>
      <c r="H6" s="63">
        <v>42.51</v>
      </c>
      <c r="I6" s="63">
        <v>80</v>
      </c>
      <c r="J6" s="52">
        <v>56.64</v>
      </c>
      <c r="K6" s="51">
        <v>64.69</v>
      </c>
      <c r="L6" s="187">
        <v>70</v>
      </c>
      <c r="M6" s="187">
        <v>67.45</v>
      </c>
    </row>
    <row r="7" spans="1:13" ht="12.75">
      <c r="A7" s="52">
        <v>1.8</v>
      </c>
      <c r="B7">
        <v>2.2</v>
      </c>
      <c r="D7" s="14">
        <v>1121</v>
      </c>
      <c r="E7" s="15" t="s">
        <v>2</v>
      </c>
      <c r="F7" s="61">
        <v>1000</v>
      </c>
      <c r="G7" s="61">
        <v>1000</v>
      </c>
      <c r="H7" s="61">
        <v>440.47</v>
      </c>
      <c r="I7" s="61">
        <v>1000</v>
      </c>
      <c r="J7" s="44">
        <v>760.45</v>
      </c>
      <c r="K7" s="51">
        <v>908.47</v>
      </c>
      <c r="L7" s="187">
        <v>1020</v>
      </c>
      <c r="M7" s="187">
        <v>908.47</v>
      </c>
    </row>
    <row r="8" spans="1:12" ht="12.75">
      <c r="A8" s="52">
        <v>0.13</v>
      </c>
      <c r="B8">
        <v>0.13</v>
      </c>
      <c r="D8" s="14">
        <v>1122</v>
      </c>
      <c r="E8" s="17" t="s">
        <v>3</v>
      </c>
      <c r="F8" s="61">
        <v>50</v>
      </c>
      <c r="G8" s="61">
        <v>50</v>
      </c>
      <c r="H8" s="63"/>
      <c r="I8" s="63">
        <v>50</v>
      </c>
      <c r="J8" s="52"/>
      <c r="L8" s="187"/>
    </row>
    <row r="9" spans="1:13" ht="12.75">
      <c r="A9" s="52">
        <v>0.6</v>
      </c>
      <c r="B9">
        <v>0.6</v>
      </c>
      <c r="D9" s="14">
        <v>1211</v>
      </c>
      <c r="E9" s="17" t="s">
        <v>4</v>
      </c>
      <c r="F9" s="61">
        <v>1500</v>
      </c>
      <c r="G9" s="61">
        <v>1500</v>
      </c>
      <c r="H9" s="61">
        <v>725.11</v>
      </c>
      <c r="I9" s="61">
        <v>1391</v>
      </c>
      <c r="J9" s="44">
        <v>1065.3</v>
      </c>
      <c r="K9" s="51">
        <v>1453.38</v>
      </c>
      <c r="L9" s="187">
        <v>1550</v>
      </c>
      <c r="M9" s="187">
        <v>1572.69</v>
      </c>
    </row>
    <row r="10" spans="1:13" ht="12.75">
      <c r="A10" s="44">
        <v>17.26</v>
      </c>
      <c r="B10" s="51">
        <v>17.26</v>
      </c>
      <c r="D10" s="14">
        <v>1332</v>
      </c>
      <c r="E10" s="17" t="s">
        <v>6</v>
      </c>
      <c r="F10" s="61">
        <v>6</v>
      </c>
      <c r="G10" s="61">
        <v>6</v>
      </c>
      <c r="H10" s="61">
        <v>2.79</v>
      </c>
      <c r="I10" s="61">
        <v>6</v>
      </c>
      <c r="J10" s="44">
        <v>4.78</v>
      </c>
      <c r="K10" s="51">
        <v>7.29</v>
      </c>
      <c r="L10" s="187">
        <v>6</v>
      </c>
      <c r="M10" s="187">
        <v>7.29</v>
      </c>
    </row>
    <row r="11" spans="1:13" ht="12.75">
      <c r="A11" s="44">
        <v>28.49</v>
      </c>
      <c r="B11" s="51">
        <v>28.49</v>
      </c>
      <c r="C11" s="187">
        <v>50</v>
      </c>
      <c r="D11" s="14">
        <v>1334</v>
      </c>
      <c r="E11" s="17" t="s">
        <v>7</v>
      </c>
      <c r="F11" s="61">
        <v>0</v>
      </c>
      <c r="G11" s="61">
        <v>0</v>
      </c>
      <c r="H11" s="61">
        <v>0.33</v>
      </c>
      <c r="I11" s="61">
        <v>0</v>
      </c>
      <c r="J11" s="44">
        <v>0.33</v>
      </c>
      <c r="K11" s="51">
        <v>0.33</v>
      </c>
      <c r="M11" s="187">
        <v>0.33</v>
      </c>
    </row>
    <row r="12" spans="1:13" ht="12.75">
      <c r="A12" s="44">
        <v>10.08</v>
      </c>
      <c r="B12">
        <v>10.08</v>
      </c>
      <c r="D12" s="14">
        <v>1337</v>
      </c>
      <c r="E12" s="17" t="s">
        <v>8</v>
      </c>
      <c r="F12" s="61">
        <v>230</v>
      </c>
      <c r="G12" s="63">
        <v>230</v>
      </c>
      <c r="H12" s="61">
        <v>229.17</v>
      </c>
      <c r="I12" s="61">
        <v>230</v>
      </c>
      <c r="J12" s="44">
        <v>232.14</v>
      </c>
      <c r="K12" s="51">
        <v>233.57</v>
      </c>
      <c r="L12" s="187">
        <v>311</v>
      </c>
      <c r="M12" s="187">
        <v>233.57</v>
      </c>
    </row>
    <row r="13" spans="1:13" ht="12.75">
      <c r="A13" s="121">
        <f>SUM(A7:A12)</f>
        <v>58.36</v>
      </c>
      <c r="B13" s="3">
        <f>SUM(B6:B12)</f>
        <v>58.76</v>
      </c>
      <c r="D13" s="14">
        <v>1341</v>
      </c>
      <c r="E13" s="17" t="s">
        <v>9</v>
      </c>
      <c r="F13" s="61">
        <v>12</v>
      </c>
      <c r="G13" s="62">
        <v>12.5</v>
      </c>
      <c r="H13" s="61">
        <v>16.85</v>
      </c>
      <c r="I13" s="61">
        <v>16.5</v>
      </c>
      <c r="J13" s="44">
        <v>17.15</v>
      </c>
      <c r="K13" s="51">
        <v>17.15</v>
      </c>
      <c r="L13" s="187">
        <v>16.5</v>
      </c>
      <c r="M13" s="187">
        <v>17.15</v>
      </c>
    </row>
    <row r="14" spans="1:13" ht="12.75">
      <c r="A14" s="90"/>
      <c r="D14" s="14">
        <v>1342</v>
      </c>
      <c r="E14" s="17" t="s">
        <v>10</v>
      </c>
      <c r="F14" s="61">
        <v>2</v>
      </c>
      <c r="G14" s="61">
        <v>2</v>
      </c>
      <c r="H14" s="61">
        <v>2.32</v>
      </c>
      <c r="I14" s="61">
        <v>2</v>
      </c>
      <c r="J14" s="44">
        <v>2.32</v>
      </c>
      <c r="K14" s="51">
        <v>2.32</v>
      </c>
      <c r="L14" s="187">
        <v>2</v>
      </c>
      <c r="M14" s="187">
        <v>2.32</v>
      </c>
    </row>
    <row r="15" spans="1:13" ht="12.75">
      <c r="A15" s="44">
        <v>1.53</v>
      </c>
      <c r="B15">
        <v>1.53</v>
      </c>
      <c r="D15" s="14">
        <v>1343</v>
      </c>
      <c r="E15" s="17" t="s">
        <v>11</v>
      </c>
      <c r="F15" s="61">
        <v>3</v>
      </c>
      <c r="G15" s="61">
        <v>3</v>
      </c>
      <c r="H15" s="61">
        <v>0.32</v>
      </c>
      <c r="I15" s="61">
        <v>3</v>
      </c>
      <c r="J15" s="44">
        <v>1.68</v>
      </c>
      <c r="K15" s="51">
        <v>1.84</v>
      </c>
      <c r="L15" s="187">
        <v>2</v>
      </c>
      <c r="M15" s="187">
        <v>1.84</v>
      </c>
    </row>
    <row r="16" spans="1:10" ht="12.75">
      <c r="A16" s="44"/>
      <c r="B16">
        <v>6.2</v>
      </c>
      <c r="D16" s="14">
        <v>1344</v>
      </c>
      <c r="E16" s="17" t="s">
        <v>12</v>
      </c>
      <c r="F16" s="61">
        <v>0</v>
      </c>
      <c r="G16" s="61">
        <v>0</v>
      </c>
      <c r="H16" s="61">
        <v>0</v>
      </c>
      <c r="I16" s="61">
        <v>0</v>
      </c>
      <c r="J16" s="44"/>
    </row>
    <row r="17" spans="1:13" ht="12.75">
      <c r="A17" s="44">
        <v>287.4</v>
      </c>
      <c r="B17" s="51">
        <v>344.46</v>
      </c>
      <c r="D17" s="14">
        <v>1345</v>
      </c>
      <c r="E17" s="17" t="s">
        <v>13</v>
      </c>
      <c r="F17" s="61">
        <v>1</v>
      </c>
      <c r="G17" s="63">
        <v>1</v>
      </c>
      <c r="H17" s="61">
        <v>1.32</v>
      </c>
      <c r="I17" s="61">
        <v>1</v>
      </c>
      <c r="J17" s="44">
        <v>1.32</v>
      </c>
      <c r="K17" s="51">
        <v>1.32</v>
      </c>
      <c r="L17" s="187">
        <v>1</v>
      </c>
      <c r="M17" s="187">
        <v>1.32</v>
      </c>
    </row>
    <row r="18" spans="1:13" ht="12.75">
      <c r="A18" s="121">
        <f>SUM(A15:A17)</f>
        <v>288.92999999999995</v>
      </c>
      <c r="B18" s="3">
        <f>SUM(B14:B17)</f>
        <v>352.19</v>
      </c>
      <c r="D18" s="14">
        <v>1361</v>
      </c>
      <c r="E18" s="17" t="s">
        <v>5</v>
      </c>
      <c r="F18" s="61">
        <v>6</v>
      </c>
      <c r="G18" s="63">
        <v>6</v>
      </c>
      <c r="H18" s="61">
        <v>3.54</v>
      </c>
      <c r="I18" s="61">
        <v>6</v>
      </c>
      <c r="J18" s="44">
        <v>4.58</v>
      </c>
      <c r="K18" s="51">
        <v>5.29</v>
      </c>
      <c r="L18" s="187">
        <v>5</v>
      </c>
      <c r="M18" s="187">
        <v>5</v>
      </c>
    </row>
    <row r="19" spans="1:13" ht="12.75">
      <c r="A19" s="173">
        <v>6.22</v>
      </c>
      <c r="B19" s="98">
        <v>6.22</v>
      </c>
      <c r="C19" s="124">
        <v>10</v>
      </c>
      <c r="D19" s="14">
        <v>1511</v>
      </c>
      <c r="E19" s="17" t="s">
        <v>14</v>
      </c>
      <c r="F19" s="61">
        <v>350</v>
      </c>
      <c r="G19" s="63">
        <v>350</v>
      </c>
      <c r="H19" s="61">
        <v>80.39</v>
      </c>
      <c r="I19" s="61">
        <v>350</v>
      </c>
      <c r="J19" s="44">
        <v>197.12</v>
      </c>
      <c r="K19" s="51">
        <v>220.14</v>
      </c>
      <c r="L19" s="187">
        <v>350</v>
      </c>
      <c r="M19" s="187">
        <v>328.84</v>
      </c>
    </row>
    <row r="20" spans="1:13" ht="12.75">
      <c r="A20" s="124">
        <v>3.81</v>
      </c>
      <c r="B20" s="3">
        <v>3.81</v>
      </c>
      <c r="C20" s="3">
        <v>5</v>
      </c>
      <c r="D20" s="41" t="s">
        <v>44</v>
      </c>
      <c r="E20" s="42" t="s">
        <v>46</v>
      </c>
      <c r="F20" s="112">
        <f aca="true" t="shared" si="0" ref="F20:L20">SUM(F4:F19)</f>
        <v>4410</v>
      </c>
      <c r="G20" s="148">
        <f t="shared" si="0"/>
        <v>4410.5</v>
      </c>
      <c r="H20" s="148">
        <f t="shared" si="0"/>
        <v>2227.7300000000005</v>
      </c>
      <c r="I20" s="148">
        <f t="shared" si="0"/>
        <v>4685.5</v>
      </c>
      <c r="J20" s="57">
        <f t="shared" si="0"/>
        <v>3410.7700000000004</v>
      </c>
      <c r="K20" s="188">
        <f t="shared" si="0"/>
        <v>4208.930000000001</v>
      </c>
      <c r="L20" s="188">
        <f t="shared" si="0"/>
        <v>4773.5</v>
      </c>
      <c r="M20" s="188">
        <f>SUM(M4:M19)</f>
        <v>4460.829999999999</v>
      </c>
    </row>
    <row r="21" spans="1:3" ht="12.75">
      <c r="A21" s="90"/>
      <c r="B21" s="191"/>
      <c r="C21" s="192"/>
    </row>
    <row r="22" spans="1:3" ht="12.75">
      <c r="A22" s="44">
        <v>19.55</v>
      </c>
      <c r="B22" s="195">
        <v>24.06</v>
      </c>
      <c r="C22" s="44">
        <v>30</v>
      </c>
    </row>
    <row r="23" spans="1:3" ht="12.75">
      <c r="A23" s="44">
        <v>5.21</v>
      </c>
      <c r="B23" s="195">
        <v>6.39</v>
      </c>
      <c r="C23" s="44">
        <v>7.5</v>
      </c>
    </row>
    <row r="24" spans="1:3" ht="12.75">
      <c r="A24" s="44">
        <v>0.21</v>
      </c>
      <c r="B24" s="193">
        <v>0.61</v>
      </c>
      <c r="C24" s="194">
        <v>0.8</v>
      </c>
    </row>
    <row r="25" spans="1:3" ht="12.75">
      <c r="A25" s="44">
        <v>0.08</v>
      </c>
      <c r="B25" s="195">
        <v>0.11</v>
      </c>
      <c r="C25" s="44">
        <v>0.2</v>
      </c>
    </row>
    <row r="26" spans="1:3" ht="12.75">
      <c r="A26" s="44">
        <v>7.9</v>
      </c>
      <c r="B26" s="195">
        <v>8.13</v>
      </c>
      <c r="C26" s="44">
        <v>9</v>
      </c>
    </row>
    <row r="27" spans="1:3" ht="12.75">
      <c r="A27" s="44">
        <v>53.22</v>
      </c>
      <c r="B27" s="195">
        <v>60.87</v>
      </c>
      <c r="C27" s="44">
        <v>60</v>
      </c>
    </row>
    <row r="28" spans="1:3" ht="12.75">
      <c r="A28" s="44">
        <v>43.47</v>
      </c>
      <c r="B28" s="195">
        <v>43.47</v>
      </c>
      <c r="C28" s="44">
        <v>50</v>
      </c>
    </row>
    <row r="29" spans="1:3" ht="12.75">
      <c r="A29" s="44">
        <v>1.09</v>
      </c>
      <c r="B29" s="195">
        <v>1.09</v>
      </c>
      <c r="C29" s="44">
        <v>2</v>
      </c>
    </row>
    <row r="30" spans="1:3" ht="12.75">
      <c r="A30" s="44">
        <v>2.74</v>
      </c>
      <c r="B30" s="195">
        <v>2.74</v>
      </c>
      <c r="C30" s="44">
        <v>3</v>
      </c>
    </row>
    <row r="31" spans="1:3" ht="12.75">
      <c r="A31" s="44">
        <v>192.24</v>
      </c>
      <c r="B31" s="195">
        <v>195.16</v>
      </c>
      <c r="C31" s="44"/>
    </row>
    <row r="32" spans="1:3" ht="12.75">
      <c r="A32" s="44">
        <v>2.87</v>
      </c>
      <c r="B32" s="195">
        <v>28.41</v>
      </c>
      <c r="C32" s="44">
        <v>30</v>
      </c>
    </row>
    <row r="33" spans="1:3" ht="12.75">
      <c r="A33" s="44">
        <v>16.01</v>
      </c>
      <c r="B33" s="195">
        <v>16.01</v>
      </c>
      <c r="C33" s="194"/>
    </row>
    <row r="34" spans="1:3" ht="12.75">
      <c r="A34" s="44">
        <v>50</v>
      </c>
      <c r="B34" s="195">
        <v>50</v>
      </c>
      <c r="C34" s="194"/>
    </row>
    <row r="35" spans="1:3" ht="12.75">
      <c r="A35" s="121">
        <f>SUM(A22:A34)</f>
        <v>394.59000000000003</v>
      </c>
      <c r="B35" s="200">
        <f>SUM(B22:B34)</f>
        <v>437.05</v>
      </c>
      <c r="C35" s="57">
        <f>SUM(C22:C34)</f>
        <v>192.5</v>
      </c>
    </row>
    <row r="36" spans="1:3" ht="12.75">
      <c r="A36" s="120">
        <f>SUM(A48,A50)</f>
        <v>12248.55</v>
      </c>
      <c r="B36" s="199">
        <f>SUM(B48,B50)</f>
        <v>19654.879999999997</v>
      </c>
      <c r="C36" s="199">
        <f>SUM(C48,C50)</f>
        <v>2560</v>
      </c>
    </row>
    <row r="37" spans="1:3" ht="12.75">
      <c r="A37" s="105"/>
      <c r="B37" s="6"/>
      <c r="C37" s="6"/>
    </row>
    <row r="38" spans="1:3" ht="12.75">
      <c r="A38" s="105"/>
      <c r="B38" s="6"/>
      <c r="C38" s="6"/>
    </row>
    <row r="39" spans="1:3" ht="12.75">
      <c r="A39" s="175"/>
      <c r="B39" s="6"/>
      <c r="C39" s="6"/>
    </row>
    <row r="40" spans="1:3" ht="12.75">
      <c r="A40" s="170">
        <v>0.02</v>
      </c>
      <c r="B40" s="6">
        <v>0.02</v>
      </c>
      <c r="C40" s="6"/>
    </row>
    <row r="41" spans="1:3" ht="12.75">
      <c r="A41" s="170">
        <v>39.84</v>
      </c>
      <c r="B41" s="6">
        <v>39.84</v>
      </c>
      <c r="C41" s="6"/>
    </row>
    <row r="42" spans="1:2" ht="12.75">
      <c r="A42" s="176">
        <v>0.31</v>
      </c>
      <c r="B42">
        <v>0.31</v>
      </c>
    </row>
    <row r="43" ht="12.75">
      <c r="A43" s="176"/>
    </row>
    <row r="44" spans="1:2" ht="12.75">
      <c r="A44" s="176">
        <v>30.43</v>
      </c>
      <c r="B44">
        <v>30.44</v>
      </c>
    </row>
    <row r="45" spans="1:2" ht="12.75">
      <c r="A45" s="176">
        <v>6.47</v>
      </c>
      <c r="B45" s="201">
        <v>6.47</v>
      </c>
    </row>
    <row r="46" spans="1:3" ht="12.75">
      <c r="A46" s="176">
        <v>6380.08</v>
      </c>
      <c r="B46" s="201">
        <v>7879.58</v>
      </c>
      <c r="C46" s="201">
        <v>1600</v>
      </c>
    </row>
    <row r="47" spans="1:3" ht="12.75">
      <c r="A47" s="176">
        <v>5744.69</v>
      </c>
      <c r="B47" s="201">
        <v>11651.51</v>
      </c>
      <c r="C47" s="201">
        <v>910</v>
      </c>
    </row>
    <row r="48" spans="1:3" ht="12.75">
      <c r="A48" s="177">
        <f>SUM(A40:A47)</f>
        <v>12201.84</v>
      </c>
      <c r="B48" s="202">
        <f>SUM(B40:B47)</f>
        <v>19608.17</v>
      </c>
      <c r="C48" s="202">
        <f>SUM(C40:C47)</f>
        <v>2510</v>
      </c>
    </row>
    <row r="49" ht="12.75">
      <c r="A49" s="111"/>
    </row>
    <row r="50" spans="1:3" ht="12.75">
      <c r="A50" s="178">
        <v>46.71</v>
      </c>
      <c r="B50" s="202">
        <v>46.71</v>
      </c>
      <c r="C50" s="3">
        <v>50</v>
      </c>
    </row>
    <row r="51" ht="12.75">
      <c r="A51" s="179"/>
    </row>
    <row r="52" spans="1:3" ht="12.75">
      <c r="A52" s="203">
        <f>SUM(A58,A63,A72,A73,A83,A91)</f>
        <v>161.44</v>
      </c>
      <c r="B52" s="98">
        <f>SUM(B58,B63,B68,B72,B73,B83,B91)</f>
        <v>258.41999999999996</v>
      </c>
      <c r="C52" s="124">
        <f>SUM(C58,C63,C68,C72,C73,C83,C91)</f>
        <v>581.5</v>
      </c>
    </row>
    <row r="53" spans="1:3" ht="12.75">
      <c r="A53" s="180"/>
      <c r="B53" s="122"/>
      <c r="C53" s="192"/>
    </row>
    <row r="54" spans="1:3" ht="12.75">
      <c r="A54" s="166">
        <v>0.15</v>
      </c>
      <c r="B54" s="61">
        <v>0.15</v>
      </c>
      <c r="C54" s="194"/>
    </row>
    <row r="55" spans="1:3" ht="12.75">
      <c r="A55" s="166">
        <v>2.43</v>
      </c>
      <c r="B55" s="13">
        <v>2.73</v>
      </c>
      <c r="C55" s="194"/>
    </row>
    <row r="56" spans="1:3" ht="12.75">
      <c r="A56" s="166"/>
      <c r="B56" s="13">
        <v>0.2</v>
      </c>
      <c r="C56" s="194"/>
    </row>
    <row r="57" spans="1:3" ht="12.75">
      <c r="A57" s="166">
        <v>14</v>
      </c>
      <c r="B57" s="13">
        <v>14</v>
      </c>
      <c r="C57" s="44">
        <v>32</v>
      </c>
    </row>
    <row r="58" spans="1:3" ht="12.75">
      <c r="A58" s="181">
        <f>SUM(A54:A57)</f>
        <v>16.58</v>
      </c>
      <c r="B58" s="148">
        <f>SUM(B54:B57)</f>
        <v>17.08</v>
      </c>
      <c r="C58" s="197">
        <f>SUM(C54:C57)</f>
        <v>32</v>
      </c>
    </row>
    <row r="59" spans="1:3" ht="12.75">
      <c r="A59" s="174"/>
      <c r="B59" s="122"/>
      <c r="C59" s="192"/>
    </row>
    <row r="60" spans="1:3" ht="12.75">
      <c r="A60" s="166">
        <v>3</v>
      </c>
      <c r="B60" s="13">
        <v>3</v>
      </c>
      <c r="C60" s="194">
        <v>3.5</v>
      </c>
    </row>
    <row r="61" spans="1:3" ht="12.75">
      <c r="A61" s="166">
        <v>0.3</v>
      </c>
      <c r="B61" s="13">
        <v>0.3</v>
      </c>
      <c r="C61" s="194"/>
    </row>
    <row r="62" spans="1:3" ht="12.75">
      <c r="A62" s="166">
        <v>3.25</v>
      </c>
      <c r="B62" s="13">
        <v>3.25</v>
      </c>
      <c r="C62" s="194">
        <v>3.5</v>
      </c>
    </row>
    <row r="63" spans="1:3" ht="12.75">
      <c r="A63" s="207">
        <f>SUM(A60:A62)</f>
        <v>6.55</v>
      </c>
      <c r="B63" s="208">
        <f>SUM(B60:B62)</f>
        <v>6.55</v>
      </c>
      <c r="C63" s="209">
        <f>SUM(C60:C62)</f>
        <v>7</v>
      </c>
    </row>
    <row r="64" spans="1:3" ht="12.75">
      <c r="A64" s="168"/>
      <c r="B64" s="123"/>
      <c r="C64" s="212"/>
    </row>
    <row r="65" spans="1:3" ht="12.75">
      <c r="A65" s="141"/>
      <c r="B65" s="21">
        <v>0.74</v>
      </c>
      <c r="C65" s="215"/>
    </row>
    <row r="66" spans="1:3" ht="12.75">
      <c r="A66" s="141"/>
      <c r="B66" s="21">
        <v>10.95</v>
      </c>
      <c r="C66" s="215"/>
    </row>
    <row r="67" spans="1:3" ht="12.75">
      <c r="A67" s="63">
        <v>77</v>
      </c>
      <c r="B67" s="216">
        <v>77</v>
      </c>
      <c r="C67" s="194">
        <v>15</v>
      </c>
    </row>
    <row r="68" spans="1:3" ht="12.75">
      <c r="A68" s="82"/>
      <c r="B68" s="41">
        <f>SUM(B65:B67)</f>
        <v>88.69</v>
      </c>
      <c r="C68" s="197">
        <f>SUM(C65:C67)</f>
        <v>15</v>
      </c>
    </row>
    <row r="69" ht="12.75">
      <c r="A69" s="211"/>
    </row>
    <row r="70" spans="1:2" ht="12.75">
      <c r="A70" s="52">
        <v>0.96</v>
      </c>
      <c r="B70">
        <v>0.96</v>
      </c>
    </row>
    <row r="71" spans="1:3" ht="12.75">
      <c r="A71" s="52">
        <v>8.82</v>
      </c>
      <c r="B71" s="51">
        <v>8.82</v>
      </c>
      <c r="C71" s="187">
        <v>140</v>
      </c>
    </row>
    <row r="72" spans="1:3" ht="12.75">
      <c r="A72" s="118">
        <f>SUM(A70:A71)</f>
        <v>9.780000000000001</v>
      </c>
      <c r="B72" s="3">
        <f>SUM(B70:B71)</f>
        <v>9.780000000000001</v>
      </c>
      <c r="C72" s="190">
        <f>SUM(C70:C71)</f>
        <v>140</v>
      </c>
    </row>
    <row r="73" spans="1:3" ht="12.75">
      <c r="A73" s="217">
        <v>0.1</v>
      </c>
      <c r="B73" s="3">
        <v>0.1</v>
      </c>
      <c r="C73" s="3">
        <v>235</v>
      </c>
    </row>
    <row r="74" spans="1:3" ht="12.75">
      <c r="A74" s="89"/>
      <c r="B74" s="122"/>
      <c r="C74" s="192"/>
    </row>
    <row r="75" spans="1:3" ht="12.75">
      <c r="A75" s="63">
        <v>13.33</v>
      </c>
      <c r="B75" s="61">
        <v>15.79</v>
      </c>
      <c r="C75" s="44">
        <v>20</v>
      </c>
    </row>
    <row r="76" spans="1:3" ht="12.75">
      <c r="A76" s="63"/>
      <c r="B76" s="13"/>
      <c r="C76" s="194"/>
    </row>
    <row r="77" spans="1:3" ht="12.75">
      <c r="A77" s="63">
        <v>7.99</v>
      </c>
      <c r="B77" s="61">
        <v>7.99</v>
      </c>
      <c r="C77" s="44">
        <v>8</v>
      </c>
    </row>
    <row r="78" spans="1:3" ht="12.75">
      <c r="A78" s="63">
        <v>17.01</v>
      </c>
      <c r="B78" s="61">
        <v>17.01</v>
      </c>
      <c r="C78" s="44">
        <v>20</v>
      </c>
    </row>
    <row r="79" spans="1:3" ht="12.75">
      <c r="A79" s="63"/>
      <c r="B79" s="13"/>
      <c r="C79" s="194"/>
    </row>
    <row r="80" spans="1:3" ht="12.75">
      <c r="A80" s="63">
        <v>7.5</v>
      </c>
      <c r="B80" s="61">
        <v>7.5</v>
      </c>
      <c r="C80" s="44">
        <v>7.5</v>
      </c>
    </row>
    <row r="81" spans="1:3" ht="12.75">
      <c r="A81" s="63">
        <v>47.3</v>
      </c>
      <c r="B81" s="61">
        <v>47.3</v>
      </c>
      <c r="C81" s="194"/>
    </row>
    <row r="82" spans="1:3" ht="12.75">
      <c r="A82" s="63"/>
      <c r="B82" s="13"/>
      <c r="C82" s="44">
        <v>20</v>
      </c>
    </row>
    <row r="83" spans="1:3" ht="12.75">
      <c r="A83" s="148">
        <f>SUM(A75:A82)</f>
        <v>93.13</v>
      </c>
      <c r="B83" s="148">
        <f>SUM(B75:B82)</f>
        <v>95.59</v>
      </c>
      <c r="C83" s="57">
        <f>SUM(C75:C82)</f>
        <v>75.5</v>
      </c>
    </row>
    <row r="84" ht="12.75">
      <c r="A84" s="211"/>
    </row>
    <row r="85" spans="1:3" ht="12.75">
      <c r="A85" s="52"/>
      <c r="C85">
        <v>30</v>
      </c>
    </row>
    <row r="86" spans="1:3" ht="12.75">
      <c r="A86" s="52">
        <v>4.53</v>
      </c>
      <c r="B86" s="51">
        <v>6.43</v>
      </c>
      <c r="C86" s="187">
        <v>7</v>
      </c>
    </row>
    <row r="87" spans="1:3" ht="12.75">
      <c r="A87" s="52">
        <v>4.31</v>
      </c>
      <c r="B87">
        <v>4.31</v>
      </c>
      <c r="C87" s="187">
        <v>4.5</v>
      </c>
    </row>
    <row r="88" spans="1:3" ht="12.75">
      <c r="A88" s="52">
        <v>5.31</v>
      </c>
      <c r="B88">
        <v>5.31</v>
      </c>
      <c r="C88" s="187">
        <v>5.5</v>
      </c>
    </row>
    <row r="89" spans="1:3" ht="12.75">
      <c r="A89" s="52">
        <v>11.15</v>
      </c>
      <c r="B89" s="51">
        <v>14.58</v>
      </c>
      <c r="C89" s="187">
        <v>20</v>
      </c>
    </row>
    <row r="90" spans="1:3" ht="12.75">
      <c r="A90" s="52">
        <v>10</v>
      </c>
      <c r="B90">
        <v>10</v>
      </c>
      <c r="C90" s="187">
        <v>10</v>
      </c>
    </row>
    <row r="91" spans="1:3" ht="12.75">
      <c r="A91" s="57">
        <f>SUM(A85:A90)</f>
        <v>35.3</v>
      </c>
      <c r="B91" s="3">
        <f>SUM(B85:B90)</f>
        <v>40.629999999999995</v>
      </c>
      <c r="C91" s="190">
        <f>SUM(C85:C90)</f>
        <v>77</v>
      </c>
    </row>
    <row r="92" spans="1:3" ht="12.75">
      <c r="A92" s="165"/>
      <c r="B92" s="122"/>
      <c r="C92" s="192"/>
    </row>
    <row r="93" spans="1:3" ht="12.75">
      <c r="A93" s="166"/>
      <c r="B93" s="13"/>
      <c r="C93" s="194"/>
    </row>
    <row r="94" spans="1:3" ht="12.75">
      <c r="A94" s="166"/>
      <c r="B94" s="13"/>
      <c r="C94" s="215">
        <v>200</v>
      </c>
    </row>
    <row r="95" spans="1:3" ht="12.75">
      <c r="A95" s="167"/>
      <c r="B95" s="117"/>
      <c r="C95" s="196"/>
    </row>
    <row r="96" spans="1:3" ht="12.75">
      <c r="A96" s="165"/>
      <c r="B96" s="122"/>
      <c r="C96" s="192"/>
    </row>
    <row r="97" spans="1:3" ht="12.75">
      <c r="A97" s="166">
        <v>12.34</v>
      </c>
      <c r="B97" s="13">
        <v>14.45</v>
      </c>
      <c r="C97" s="44">
        <v>5</v>
      </c>
    </row>
    <row r="98" spans="1:3" ht="12.75">
      <c r="A98" s="166">
        <v>1.66</v>
      </c>
      <c r="B98" s="13">
        <v>1.91</v>
      </c>
      <c r="C98" s="194"/>
    </row>
    <row r="99" spans="1:3" ht="12.75">
      <c r="A99" s="166">
        <v>0.25</v>
      </c>
      <c r="B99" s="13">
        <v>0.34</v>
      </c>
      <c r="C99" s="194"/>
    </row>
    <row r="100" spans="1:3" ht="12.75">
      <c r="A100" s="166">
        <v>117.78</v>
      </c>
      <c r="B100" s="61">
        <v>117.78</v>
      </c>
      <c r="C100" s="194"/>
    </row>
    <row r="101" spans="1:3" ht="12.75">
      <c r="A101" s="166">
        <v>54.17</v>
      </c>
      <c r="B101" s="13">
        <v>55.72</v>
      </c>
      <c r="C101" s="44">
        <v>5</v>
      </c>
    </row>
    <row r="102" spans="1:3" ht="12.75">
      <c r="A102" s="166">
        <v>12.87</v>
      </c>
      <c r="B102" s="13">
        <v>16.57</v>
      </c>
      <c r="C102" s="44">
        <v>17</v>
      </c>
    </row>
    <row r="103" spans="1:3" ht="12.75">
      <c r="A103" s="166">
        <v>14.83</v>
      </c>
      <c r="B103" s="13">
        <v>14.83</v>
      </c>
      <c r="C103" s="44">
        <v>15</v>
      </c>
    </row>
    <row r="104" spans="1:3" ht="12.75">
      <c r="A104" s="166">
        <v>1.59</v>
      </c>
      <c r="B104" s="13">
        <v>1.59</v>
      </c>
      <c r="C104" s="44">
        <v>1.59</v>
      </c>
    </row>
    <row r="105" spans="1:3" ht="12.75">
      <c r="A105" s="166">
        <v>3.39</v>
      </c>
      <c r="B105" s="13">
        <v>3.39</v>
      </c>
      <c r="C105" s="194"/>
    </row>
    <row r="106" spans="1:3" ht="12.75">
      <c r="A106" s="166">
        <v>45.97</v>
      </c>
      <c r="B106" s="13">
        <v>61.67</v>
      </c>
      <c r="C106" s="194"/>
    </row>
    <row r="107" spans="1:3" ht="12.75">
      <c r="A107" s="166">
        <v>9.29</v>
      </c>
      <c r="B107" s="13">
        <v>9.29</v>
      </c>
      <c r="C107" s="44">
        <v>10</v>
      </c>
    </row>
    <row r="108" spans="1:3" ht="12.75">
      <c r="A108" s="166"/>
      <c r="B108" s="13">
        <v>1</v>
      </c>
      <c r="C108" s="194"/>
    </row>
    <row r="109" spans="1:3" ht="12.75">
      <c r="A109" s="166">
        <v>1145.65</v>
      </c>
      <c r="B109" s="61">
        <v>1145.65</v>
      </c>
      <c r="C109" s="194"/>
    </row>
    <row r="110" spans="1:3" ht="12.75">
      <c r="A110" s="172">
        <f>SUM(A97:A109)</f>
        <v>1419.7900000000002</v>
      </c>
      <c r="B110" s="93">
        <f>SUM(B97:B109)</f>
        <v>1444.19</v>
      </c>
      <c r="C110" s="121">
        <f>SUM(C97:C109)</f>
        <v>53.59</v>
      </c>
    </row>
    <row r="111" spans="1:2" ht="12.75">
      <c r="A111" s="124">
        <v>0.5</v>
      </c>
      <c r="B111" s="66">
        <v>0.5</v>
      </c>
    </row>
    <row r="112" spans="1:3" ht="12.75">
      <c r="A112" s="165"/>
      <c r="B112" s="122"/>
      <c r="C112" s="192"/>
    </row>
    <row r="113" spans="1:3" ht="12.75">
      <c r="A113" s="182"/>
      <c r="B113" s="13">
        <v>10.59</v>
      </c>
      <c r="C113" s="194"/>
    </row>
    <row r="114" spans="1:3" ht="12.75">
      <c r="A114" s="166">
        <v>11.85</v>
      </c>
      <c r="B114" s="13">
        <v>11.85</v>
      </c>
      <c r="C114" s="194"/>
    </row>
    <row r="115" spans="1:3" ht="12.75">
      <c r="A115" s="166">
        <v>3.15</v>
      </c>
      <c r="B115" s="13">
        <v>3.15</v>
      </c>
      <c r="C115" s="194"/>
    </row>
    <row r="116" spans="1:3" ht="12.75">
      <c r="A116" s="166">
        <v>2.23</v>
      </c>
      <c r="B116" s="13">
        <v>2.23</v>
      </c>
      <c r="C116" s="194"/>
    </row>
    <row r="117" spans="1:3" ht="12.75">
      <c r="A117" s="166">
        <v>3.53</v>
      </c>
      <c r="B117" s="13">
        <v>3.53</v>
      </c>
      <c r="C117" s="44">
        <v>3.53</v>
      </c>
    </row>
    <row r="118" spans="1:3" ht="12.75">
      <c r="A118" s="166">
        <v>26.67</v>
      </c>
      <c r="B118" s="61">
        <v>27.62</v>
      </c>
      <c r="C118" s="194"/>
    </row>
    <row r="119" spans="1:3" ht="12.75">
      <c r="A119" s="166">
        <v>3.02</v>
      </c>
      <c r="B119" s="13">
        <v>3.02</v>
      </c>
      <c r="C119" s="44">
        <v>5</v>
      </c>
    </row>
    <row r="120" spans="1:3" ht="12.75">
      <c r="A120" s="166">
        <v>5.5</v>
      </c>
      <c r="B120" s="61">
        <v>5.5</v>
      </c>
      <c r="C120" s="44">
        <v>260</v>
      </c>
    </row>
    <row r="121" spans="1:3" ht="12.75">
      <c r="A121" s="172">
        <f>SUM(A114:A120)</f>
        <v>55.95000000000001</v>
      </c>
      <c r="B121" s="93">
        <f>SUM(B113:B120)</f>
        <v>67.49000000000001</v>
      </c>
      <c r="C121" s="121">
        <f>SUM(C113:C120)</f>
        <v>268.53</v>
      </c>
    </row>
    <row r="122" spans="1:3" ht="12.75">
      <c r="A122" s="165"/>
      <c r="B122" s="122"/>
      <c r="C122" s="192"/>
    </row>
    <row r="123" spans="1:3" ht="12.75">
      <c r="A123" s="166">
        <v>0.53</v>
      </c>
      <c r="B123" s="61">
        <v>0.53</v>
      </c>
      <c r="C123" s="194"/>
    </row>
    <row r="124" spans="1:3" ht="12.75">
      <c r="A124" s="166">
        <v>0.95</v>
      </c>
      <c r="B124" s="61">
        <v>0.95</v>
      </c>
      <c r="C124" s="44">
        <v>0.95</v>
      </c>
    </row>
    <row r="125" spans="1:3" ht="12.75">
      <c r="A125" s="166">
        <v>2.67</v>
      </c>
      <c r="B125" s="61">
        <v>2.67</v>
      </c>
      <c r="C125" s="44">
        <v>3</v>
      </c>
    </row>
    <row r="126" spans="1:3" ht="12.75">
      <c r="A126" s="172">
        <f>SUM(A123:A125)</f>
        <v>4.15</v>
      </c>
      <c r="B126" s="148">
        <f>SUM(B123:B125)</f>
        <v>4.15</v>
      </c>
      <c r="C126" s="121">
        <f>SUM(C123:C125)</f>
        <v>3.95</v>
      </c>
    </row>
    <row r="127" ht="12.75">
      <c r="A127" s="90"/>
    </row>
    <row r="128" ht="12.75">
      <c r="A128" s="52">
        <v>153</v>
      </c>
    </row>
    <row r="129" ht="12.75">
      <c r="A129" s="52">
        <v>80</v>
      </c>
    </row>
    <row r="130" ht="12.75">
      <c r="A130" s="121">
        <f>SUM(A128:A129)</f>
        <v>233</v>
      </c>
    </row>
    <row r="131" spans="1:3" ht="12.75">
      <c r="A131" s="165"/>
      <c r="B131" s="122"/>
      <c r="C131" s="192"/>
    </row>
    <row r="132" spans="1:3" ht="12.75">
      <c r="A132" s="166">
        <v>0.4</v>
      </c>
      <c r="B132" s="13">
        <v>0.4</v>
      </c>
      <c r="C132" s="194"/>
    </row>
    <row r="133" spans="1:3" ht="12.75">
      <c r="A133" s="166">
        <v>29.39</v>
      </c>
      <c r="B133" s="61">
        <v>29.39</v>
      </c>
      <c r="C133" s="44">
        <v>40</v>
      </c>
    </row>
    <row r="134" spans="1:3" ht="12.75">
      <c r="A134" s="166">
        <v>48.29</v>
      </c>
      <c r="B134" s="61">
        <v>48.29</v>
      </c>
      <c r="C134" s="44">
        <v>50</v>
      </c>
    </row>
    <row r="135" spans="1:3" ht="12.75">
      <c r="A135" s="166">
        <v>0.65</v>
      </c>
      <c r="B135" s="13">
        <v>0.65</v>
      </c>
      <c r="C135" s="194"/>
    </row>
    <row r="136" spans="1:3" ht="12.75">
      <c r="A136" s="172">
        <f>SUM(A132:A135)</f>
        <v>78.73</v>
      </c>
      <c r="B136" s="41">
        <f>SUM(B132:B135)</f>
        <v>78.73</v>
      </c>
      <c r="C136" s="197">
        <f>SUM(C132:C135)</f>
        <v>90</v>
      </c>
    </row>
    <row r="137" spans="1:3" ht="12.75">
      <c r="A137" s="165"/>
      <c r="B137" s="122"/>
      <c r="C137" s="192"/>
    </row>
    <row r="138" spans="1:3" ht="12.75">
      <c r="A138" s="166">
        <v>20.13</v>
      </c>
      <c r="B138" s="61">
        <v>20.67</v>
      </c>
      <c r="C138" s="44">
        <v>30</v>
      </c>
    </row>
    <row r="139" spans="1:3" ht="12.75">
      <c r="A139" s="166">
        <v>33.46</v>
      </c>
      <c r="B139" s="61">
        <v>33.46</v>
      </c>
      <c r="C139" s="194"/>
    </row>
    <row r="140" spans="1:3" ht="12.75">
      <c r="A140" s="172">
        <f>SUM(A138:A139)</f>
        <v>53.59</v>
      </c>
      <c r="B140" s="148">
        <f>SUM(B138:B139)</f>
        <v>54.13</v>
      </c>
      <c r="C140" s="57">
        <f>SUM(C138:C139)</f>
        <v>30</v>
      </c>
    </row>
    <row r="141" spans="1:3" ht="12.75">
      <c r="A141" s="165"/>
      <c r="B141" s="122"/>
      <c r="C141" s="192"/>
    </row>
    <row r="142" spans="1:3" ht="12.75">
      <c r="A142" s="166"/>
      <c r="B142" s="13"/>
      <c r="C142" s="194"/>
    </row>
    <row r="143" spans="1:3" ht="12.75">
      <c r="A143" s="166">
        <v>0.04</v>
      </c>
      <c r="B143" s="13">
        <v>0.04</v>
      </c>
      <c r="C143" s="194"/>
    </row>
    <row r="144" spans="1:3" ht="12.75">
      <c r="A144" s="166">
        <v>26.5</v>
      </c>
      <c r="B144" s="13">
        <v>26.5</v>
      </c>
      <c r="C144" s="44">
        <v>130</v>
      </c>
    </row>
    <row r="145" spans="1:3" ht="12.75">
      <c r="A145" s="172">
        <f>SUM(A142:A144)</f>
        <v>26.54</v>
      </c>
      <c r="B145" s="93">
        <f>SUM(B142:B144)</f>
        <v>26.54</v>
      </c>
      <c r="C145" s="121">
        <f>SUM(C142:C144)</f>
        <v>130</v>
      </c>
    </row>
    <row r="146" spans="1:3" ht="12.75">
      <c r="A146" s="165"/>
      <c r="B146" s="122"/>
      <c r="C146" s="192"/>
    </row>
    <row r="147" spans="1:3" ht="12.75">
      <c r="A147" s="166">
        <v>1.17</v>
      </c>
      <c r="B147" s="13">
        <v>1.17</v>
      </c>
      <c r="C147" s="194"/>
    </row>
    <row r="148" spans="1:3" ht="12.75">
      <c r="A148" s="166">
        <v>23.84</v>
      </c>
      <c r="B148" s="61">
        <v>23.84</v>
      </c>
      <c r="C148" s="194">
        <v>25</v>
      </c>
    </row>
    <row r="149" spans="1:3" ht="12.75">
      <c r="A149" s="166">
        <v>0.11</v>
      </c>
      <c r="B149" s="13">
        <v>0.11</v>
      </c>
      <c r="C149" s="194"/>
    </row>
    <row r="150" spans="1:3" ht="12.75">
      <c r="A150" s="166">
        <v>11.5</v>
      </c>
      <c r="B150" s="13">
        <v>11.5</v>
      </c>
      <c r="C150" s="194"/>
    </row>
    <row r="151" spans="1:3" ht="12.75">
      <c r="A151" s="166">
        <v>6.17</v>
      </c>
      <c r="B151" s="61">
        <v>6.17</v>
      </c>
      <c r="C151" s="194"/>
    </row>
    <row r="152" spans="1:3" ht="12.75">
      <c r="A152" s="166">
        <v>9.68</v>
      </c>
      <c r="B152" s="13">
        <v>9.69</v>
      </c>
      <c r="C152" s="194"/>
    </row>
    <row r="153" spans="1:3" ht="12.75">
      <c r="A153" s="166">
        <v>555.21</v>
      </c>
      <c r="B153" s="13">
        <v>555.21</v>
      </c>
      <c r="C153" s="194">
        <v>40</v>
      </c>
    </row>
    <row r="154" spans="1:3" ht="12.75">
      <c r="A154" s="172">
        <f>SUM(A147:A153)</f>
        <v>607.6800000000001</v>
      </c>
      <c r="B154" s="222">
        <f>SUM(B147:B153)</f>
        <v>607.69</v>
      </c>
      <c r="C154" s="223">
        <f>SUM(C147:C153)</f>
        <v>65</v>
      </c>
    </row>
    <row r="155" spans="1:3" ht="12.75">
      <c r="A155" s="124">
        <f>SUM(A159,A160,A161)</f>
        <v>263.25</v>
      </c>
      <c r="B155" s="218">
        <f>SUM(B159,B160,B161)</f>
        <v>338.27</v>
      </c>
      <c r="C155" s="218">
        <f>SUM(C159,C160,C161)</f>
        <v>460</v>
      </c>
    </row>
    <row r="156" ht="12.75">
      <c r="A156" s="90"/>
    </row>
    <row r="157" spans="1:2" ht="12.75">
      <c r="A157" s="52">
        <v>0.1</v>
      </c>
      <c r="B157">
        <v>0.1</v>
      </c>
    </row>
    <row r="158" spans="1:3" ht="12.75">
      <c r="A158" s="52">
        <v>9.88</v>
      </c>
      <c r="B158" s="51">
        <v>19.97</v>
      </c>
      <c r="C158" s="187">
        <v>20</v>
      </c>
    </row>
    <row r="159" spans="1:3" ht="12.75">
      <c r="A159" s="118">
        <f>SUM(A157:A158)</f>
        <v>9.98</v>
      </c>
      <c r="B159" s="3">
        <f>SUM(B157:B158)</f>
        <v>20.07</v>
      </c>
      <c r="C159" s="3">
        <f>SUM(C157:C158)</f>
        <v>20</v>
      </c>
    </row>
    <row r="160" spans="1:3" ht="12.75">
      <c r="A160" s="183">
        <v>189.76</v>
      </c>
      <c r="B160" s="220">
        <v>248.56</v>
      </c>
      <c r="C160" s="221">
        <v>360</v>
      </c>
    </row>
    <row r="161" spans="1:3" ht="12.75">
      <c r="A161" s="224">
        <v>63.51</v>
      </c>
      <c r="B161" s="225">
        <v>69.64</v>
      </c>
      <c r="C161" s="226">
        <v>80</v>
      </c>
    </row>
    <row r="162" spans="1:3" ht="12.75">
      <c r="A162" s="89"/>
      <c r="B162" s="122"/>
      <c r="C162" s="192"/>
    </row>
    <row r="163" spans="1:3" ht="12.75">
      <c r="A163" s="63">
        <v>0.95</v>
      </c>
      <c r="B163" s="13">
        <v>0.95</v>
      </c>
      <c r="C163" s="194">
        <v>1</v>
      </c>
    </row>
    <row r="164" spans="1:3" ht="12.75">
      <c r="A164" s="63">
        <v>2.87</v>
      </c>
      <c r="B164" s="13">
        <v>2.87</v>
      </c>
      <c r="C164" s="194">
        <v>3</v>
      </c>
    </row>
    <row r="165" spans="1:3" ht="12.75">
      <c r="A165" s="63">
        <v>1.01</v>
      </c>
      <c r="B165" s="13">
        <v>1.56</v>
      </c>
      <c r="C165" s="194">
        <v>2</v>
      </c>
    </row>
    <row r="166" spans="1:3" ht="12.75">
      <c r="A166" s="63">
        <v>0.41</v>
      </c>
      <c r="B166" s="13">
        <v>1.21</v>
      </c>
      <c r="C166" s="194">
        <v>2</v>
      </c>
    </row>
    <row r="167" spans="1:3" ht="12.75">
      <c r="A167" s="63">
        <v>2.76</v>
      </c>
      <c r="B167" s="13">
        <v>2.76</v>
      </c>
      <c r="C167" s="194">
        <v>3</v>
      </c>
    </row>
    <row r="168" spans="1:3" ht="12.75">
      <c r="A168" s="93">
        <f>SUM(A163:A167)</f>
        <v>8</v>
      </c>
      <c r="B168" s="41">
        <f>SUM(B163:B167)</f>
        <v>9.350000000000001</v>
      </c>
      <c r="C168" s="197">
        <f>SUM(C163:C167)</f>
        <v>11</v>
      </c>
    </row>
    <row r="169" spans="1:3" ht="12.75">
      <c r="A169" s="227">
        <v>0</v>
      </c>
      <c r="B169" s="204"/>
      <c r="C169" s="198"/>
    </row>
    <row r="170" spans="1:3" ht="12.75">
      <c r="A170" s="165"/>
      <c r="B170" s="122"/>
      <c r="C170" s="192"/>
    </row>
    <row r="171" spans="1:3" ht="12.75">
      <c r="A171" s="166">
        <v>0.93</v>
      </c>
      <c r="B171" s="13">
        <v>0.93</v>
      </c>
      <c r="C171" s="194"/>
    </row>
    <row r="172" spans="1:3" ht="12.75">
      <c r="A172" s="166">
        <v>0.33</v>
      </c>
      <c r="B172" s="13">
        <v>0.33</v>
      </c>
      <c r="C172" s="194"/>
    </row>
    <row r="173" spans="1:3" ht="12.75">
      <c r="A173" s="166"/>
      <c r="B173" s="13">
        <v>0.48</v>
      </c>
      <c r="C173" s="194"/>
    </row>
    <row r="174" spans="1:3" ht="12.75">
      <c r="A174" s="166">
        <v>2.58</v>
      </c>
      <c r="B174" s="13">
        <v>2.58</v>
      </c>
      <c r="C174" s="194"/>
    </row>
    <row r="175" spans="1:3" ht="12.75">
      <c r="A175" s="166">
        <v>8.37</v>
      </c>
      <c r="B175" s="13">
        <v>8.5</v>
      </c>
      <c r="C175" s="194">
        <v>20</v>
      </c>
    </row>
    <row r="176" spans="1:3" ht="12.75">
      <c r="A176" s="166">
        <v>4.73</v>
      </c>
      <c r="B176" s="13">
        <v>3.88</v>
      </c>
      <c r="C176" s="194"/>
    </row>
    <row r="177" spans="1:3" ht="12.75">
      <c r="A177" s="166">
        <v>4.74</v>
      </c>
      <c r="B177" s="13">
        <v>4.74</v>
      </c>
      <c r="C177" s="194">
        <v>10</v>
      </c>
    </row>
    <row r="178" spans="1:3" ht="12.75">
      <c r="A178" s="166">
        <v>1.43</v>
      </c>
      <c r="B178" s="13">
        <v>1.43</v>
      </c>
      <c r="C178" s="194"/>
    </row>
    <row r="179" spans="1:3" ht="12.75">
      <c r="A179" s="166">
        <v>0.8</v>
      </c>
      <c r="B179" s="13">
        <v>0.8</v>
      </c>
      <c r="C179" s="194"/>
    </row>
    <row r="180" spans="1:3" ht="12.75">
      <c r="A180" s="166">
        <v>2.66</v>
      </c>
      <c r="B180" s="13">
        <v>2.72</v>
      </c>
      <c r="C180" s="194"/>
    </row>
    <row r="181" spans="1:3" ht="12.75">
      <c r="A181" s="166">
        <v>0.16</v>
      </c>
      <c r="B181" s="13">
        <v>0.16</v>
      </c>
      <c r="C181" s="194"/>
    </row>
    <row r="182" spans="1:3" ht="12.75">
      <c r="A182" s="172">
        <f>SUM(A171:A181)</f>
        <v>26.73</v>
      </c>
      <c r="B182" s="41">
        <f>SUM(B171:B181)</f>
        <v>26.549999999999997</v>
      </c>
      <c r="C182" s="197">
        <f>SUM(C171:C181)</f>
        <v>30</v>
      </c>
    </row>
    <row r="183" spans="1:3" ht="12.75">
      <c r="A183" s="165"/>
      <c r="B183" s="122"/>
      <c r="C183" s="192"/>
    </row>
    <row r="184" spans="1:3" ht="12.75">
      <c r="A184" s="166">
        <v>307.2</v>
      </c>
      <c r="B184" s="13">
        <v>375.1</v>
      </c>
      <c r="C184" s="194">
        <v>425</v>
      </c>
    </row>
    <row r="185" spans="1:3" ht="12.75">
      <c r="A185" s="166">
        <v>69.11</v>
      </c>
      <c r="B185" s="13">
        <v>84.37</v>
      </c>
      <c r="C185" s="194">
        <v>100</v>
      </c>
    </row>
    <row r="186" spans="1:3" ht="12.75">
      <c r="A186" s="166">
        <v>23.92</v>
      </c>
      <c r="B186" s="13">
        <v>29.21</v>
      </c>
      <c r="C186" s="194">
        <v>35</v>
      </c>
    </row>
    <row r="187" spans="1:3" ht="12.75">
      <c r="A187" s="166">
        <v>1.16</v>
      </c>
      <c r="B187" s="13">
        <v>1.53</v>
      </c>
      <c r="C187" s="194"/>
    </row>
    <row r="188" spans="1:3" ht="12.75">
      <c r="A188" s="172">
        <f>SUM(A184:A187)</f>
        <v>401.39000000000004</v>
      </c>
      <c r="B188" s="41">
        <f>SUM(B184:B187)</f>
        <v>490.21</v>
      </c>
      <c r="C188" s="197">
        <f>SUM(C184:C187)</f>
        <v>560</v>
      </c>
    </row>
    <row r="189" spans="1:3" ht="12.75">
      <c r="A189" s="116"/>
      <c r="B189" s="88"/>
      <c r="C189" s="228"/>
    </row>
    <row r="190" spans="1:3" ht="12.75">
      <c r="A190" s="99"/>
      <c r="B190" s="24">
        <v>1.51</v>
      </c>
      <c r="C190" s="229"/>
    </row>
    <row r="191" spans="1:3" ht="12.75">
      <c r="A191" s="99"/>
      <c r="B191" s="24">
        <v>9.94</v>
      </c>
      <c r="C191" s="229"/>
    </row>
    <row r="192" spans="1:3" ht="12.75">
      <c r="A192" s="99"/>
      <c r="B192" s="24">
        <v>0.53</v>
      </c>
      <c r="C192" s="229"/>
    </row>
    <row r="193" spans="1:3" ht="12.75">
      <c r="A193" s="99"/>
      <c r="B193" s="24">
        <v>1.16</v>
      </c>
      <c r="C193" s="229"/>
    </row>
    <row r="194" spans="1:3" ht="12.75">
      <c r="A194" s="99"/>
      <c r="B194" s="24">
        <v>2.06</v>
      </c>
      <c r="C194" s="229"/>
    </row>
    <row r="195" spans="1:3" ht="12.75">
      <c r="A195" s="99"/>
      <c r="B195" s="24">
        <v>0.14</v>
      </c>
      <c r="C195" s="229"/>
    </row>
    <row r="196" spans="1:3" ht="12.75">
      <c r="A196" s="99"/>
      <c r="B196" s="24">
        <v>1.87</v>
      </c>
      <c r="C196" s="229"/>
    </row>
    <row r="197" spans="1:3" ht="12.75">
      <c r="A197" s="99"/>
      <c r="B197" s="24">
        <v>0.25</v>
      </c>
      <c r="C197" s="229"/>
    </row>
    <row r="198" spans="1:3" ht="12.75">
      <c r="A198" s="112"/>
      <c r="B198" s="73">
        <f>SUM(B190:B197)</f>
        <v>17.46</v>
      </c>
      <c r="C198" s="230"/>
    </row>
    <row r="199" ht="12.75">
      <c r="A199" s="211"/>
    </row>
    <row r="200" spans="1:2" ht="12.75">
      <c r="A200" s="52">
        <v>9.91</v>
      </c>
      <c r="B200">
        <v>9.91</v>
      </c>
    </row>
    <row r="201" spans="1:2" ht="12.75">
      <c r="A201" s="52">
        <v>0.16</v>
      </c>
      <c r="B201">
        <v>0.16</v>
      </c>
    </row>
    <row r="202" spans="1:2" ht="12.75">
      <c r="A202" s="52">
        <v>0.06</v>
      </c>
      <c r="B202">
        <v>0.06</v>
      </c>
    </row>
    <row r="203" spans="1:2" ht="12.75">
      <c r="A203" s="52">
        <v>3.88</v>
      </c>
      <c r="B203" s="51">
        <v>3.88</v>
      </c>
    </row>
    <row r="204" spans="1:2" ht="12.75">
      <c r="A204" s="52">
        <v>0.1</v>
      </c>
      <c r="B204">
        <v>0.1</v>
      </c>
    </row>
    <row r="205" spans="1:2" ht="12.75">
      <c r="A205" s="52">
        <v>3.84</v>
      </c>
      <c r="B205" s="51">
        <v>3.84</v>
      </c>
    </row>
    <row r="206" spans="1:2" ht="12.75">
      <c r="A206" s="52">
        <v>0.26</v>
      </c>
      <c r="B206">
        <v>0.26</v>
      </c>
    </row>
    <row r="207" spans="1:2" ht="12.75">
      <c r="A207" s="52">
        <v>1.16</v>
      </c>
      <c r="B207" s="51">
        <v>1.16</v>
      </c>
    </row>
    <row r="208" spans="1:2" ht="12.75">
      <c r="A208" s="121">
        <f>SUM(A200:A207)</f>
        <v>19.370000000000005</v>
      </c>
      <c r="B208" s="3">
        <f>SUM(B200:B207)</f>
        <v>19.370000000000005</v>
      </c>
    </row>
    <row r="209" ht="12.75">
      <c r="A209" s="90"/>
    </row>
    <row r="210" spans="1:3" ht="12.75">
      <c r="A210" s="52">
        <v>170.77</v>
      </c>
      <c r="B210" s="51">
        <v>219.94</v>
      </c>
      <c r="C210" s="187">
        <v>250</v>
      </c>
    </row>
    <row r="211" spans="1:3" ht="12.75">
      <c r="A211" s="52">
        <v>48.71</v>
      </c>
      <c r="B211" s="51">
        <v>60.4</v>
      </c>
      <c r="C211" s="187">
        <v>60</v>
      </c>
    </row>
    <row r="212" spans="1:3" ht="12.75">
      <c r="A212" s="52">
        <v>55.2</v>
      </c>
      <c r="B212" s="51">
        <v>70.01</v>
      </c>
      <c r="C212" s="187">
        <v>80</v>
      </c>
    </row>
    <row r="213" spans="1:3" ht="12.75">
      <c r="A213" s="52">
        <v>17.31</v>
      </c>
      <c r="B213" s="51">
        <v>22.45</v>
      </c>
      <c r="C213" s="187">
        <v>25</v>
      </c>
    </row>
    <row r="214" spans="1:3" ht="12.75">
      <c r="A214" s="52">
        <v>0.88</v>
      </c>
      <c r="B214" s="51">
        <v>1.23</v>
      </c>
      <c r="C214" s="187">
        <v>1.5</v>
      </c>
    </row>
    <row r="215" spans="1:3" ht="12.75">
      <c r="A215" s="52"/>
      <c r="C215" s="187">
        <v>1.5</v>
      </c>
    </row>
    <row r="216" spans="1:3" ht="12.75">
      <c r="A216" s="52">
        <v>9.32</v>
      </c>
      <c r="B216" s="51">
        <v>17.26</v>
      </c>
      <c r="C216" s="187">
        <v>15</v>
      </c>
    </row>
    <row r="217" spans="1:3" ht="12.75">
      <c r="A217" s="52"/>
      <c r="C217" s="187">
        <v>15</v>
      </c>
    </row>
    <row r="218" spans="1:3" ht="12.75">
      <c r="A218" s="52">
        <v>24.66</v>
      </c>
      <c r="B218" s="51">
        <v>27.98</v>
      </c>
      <c r="C218" s="187">
        <v>30</v>
      </c>
    </row>
    <row r="219" spans="1:3" ht="12.75">
      <c r="A219" s="52">
        <v>20.93</v>
      </c>
      <c r="B219" s="51">
        <v>20.93</v>
      </c>
      <c r="C219" s="187">
        <v>25</v>
      </c>
    </row>
    <row r="220" spans="1:3" ht="12.75">
      <c r="A220" s="52">
        <v>26.72</v>
      </c>
      <c r="B220" s="51">
        <v>71.4</v>
      </c>
      <c r="C220" s="187">
        <v>75</v>
      </c>
    </row>
    <row r="221" spans="1:3" ht="12.75">
      <c r="A221" s="52">
        <v>3.79</v>
      </c>
      <c r="B221" s="51">
        <v>4.72</v>
      </c>
      <c r="C221" s="187">
        <v>6</v>
      </c>
    </row>
    <row r="222" spans="1:3" ht="12.75">
      <c r="A222" s="52">
        <v>92.22</v>
      </c>
      <c r="B222" s="51">
        <v>99.24</v>
      </c>
      <c r="C222" s="187">
        <v>66</v>
      </c>
    </row>
    <row r="223" spans="1:3" ht="12.75">
      <c r="A223" s="52">
        <v>4.78</v>
      </c>
      <c r="B223" s="51">
        <v>4.82</v>
      </c>
      <c r="C223" s="187">
        <v>10</v>
      </c>
    </row>
    <row r="224" spans="1:3" ht="12.75">
      <c r="A224" s="52">
        <v>3.8</v>
      </c>
      <c r="B224" s="51">
        <v>3.8</v>
      </c>
      <c r="C224" s="187">
        <v>20</v>
      </c>
    </row>
    <row r="225" spans="1:3" ht="12.75">
      <c r="A225" s="52">
        <v>5.05</v>
      </c>
      <c r="B225" s="51">
        <v>6.54</v>
      </c>
      <c r="C225" s="187">
        <v>10</v>
      </c>
    </row>
    <row r="226" spans="1:3" ht="12.75">
      <c r="A226" s="52">
        <v>120.46</v>
      </c>
      <c r="B226" s="51">
        <v>137.51</v>
      </c>
      <c r="C226" s="187">
        <v>130</v>
      </c>
    </row>
    <row r="227" spans="1:3" ht="12.75">
      <c r="A227" s="52">
        <v>2.63</v>
      </c>
      <c r="B227" s="51">
        <v>2.63</v>
      </c>
      <c r="C227" s="187">
        <v>10</v>
      </c>
    </row>
    <row r="228" spans="1:3" ht="12.75">
      <c r="A228" s="52"/>
      <c r="B228" s="51">
        <v>5</v>
      </c>
      <c r="C228" s="187">
        <v>5</v>
      </c>
    </row>
    <row r="229" spans="1:3" ht="12.75">
      <c r="A229" s="52">
        <v>1.68</v>
      </c>
      <c r="B229" s="51">
        <v>2.11</v>
      </c>
      <c r="C229" s="187">
        <v>5</v>
      </c>
    </row>
    <row r="230" spans="1:3" ht="12.75">
      <c r="A230" s="52">
        <v>2.78</v>
      </c>
      <c r="B230" s="51">
        <v>4.04</v>
      </c>
      <c r="C230" s="187">
        <v>6</v>
      </c>
    </row>
    <row r="231" spans="1:2" ht="12.75">
      <c r="A231" s="52">
        <v>0.2</v>
      </c>
      <c r="B231" s="51">
        <v>0.2</v>
      </c>
    </row>
    <row r="232" spans="1:2" ht="12.75">
      <c r="A232" s="52">
        <v>25.31</v>
      </c>
      <c r="B232" s="51">
        <v>30.38</v>
      </c>
    </row>
    <row r="233" spans="1:2" ht="12.75">
      <c r="A233" s="52"/>
      <c r="B233" s="51">
        <v>0.5</v>
      </c>
    </row>
    <row r="234" spans="1:2" ht="12.75">
      <c r="A234" s="52">
        <v>1.56</v>
      </c>
      <c r="B234" s="51">
        <v>1.56</v>
      </c>
    </row>
    <row r="235" spans="1:2" ht="12.75">
      <c r="A235" s="52">
        <v>0.5</v>
      </c>
      <c r="B235" s="51">
        <v>0.5</v>
      </c>
    </row>
    <row r="236" spans="1:2" ht="12.75">
      <c r="A236" s="52">
        <v>0.32</v>
      </c>
      <c r="B236" s="51">
        <v>0.32</v>
      </c>
    </row>
    <row r="237" spans="1:2" ht="12.75">
      <c r="A237" s="52">
        <v>1.4</v>
      </c>
      <c r="B237" s="51">
        <v>1.6</v>
      </c>
    </row>
    <row r="238" spans="1:2" ht="12.75">
      <c r="A238" s="231"/>
      <c r="B238" s="187">
        <v>1.24</v>
      </c>
    </row>
    <row r="239" spans="1:3" ht="12.75">
      <c r="A239" s="121">
        <f>SUM(A210:A237)</f>
        <v>640.9799999999999</v>
      </c>
      <c r="B239" s="188">
        <f>SUM(B210:B238)</f>
        <v>818.3100000000001</v>
      </c>
      <c r="C239" s="188">
        <f>SUM(C210:C238)</f>
        <v>846</v>
      </c>
    </row>
    <row r="240" spans="1:3" ht="12.75">
      <c r="A240" s="165"/>
      <c r="B240" s="122"/>
      <c r="C240" s="192"/>
    </row>
    <row r="241" spans="1:3" ht="12.75">
      <c r="A241" s="166"/>
      <c r="B241" s="13"/>
      <c r="C241" s="194">
        <v>370</v>
      </c>
    </row>
    <row r="242" spans="1:3" ht="12.75">
      <c r="A242" s="166">
        <v>32.79</v>
      </c>
      <c r="B242" s="13">
        <v>43.81</v>
      </c>
      <c r="C242" s="194">
        <v>50</v>
      </c>
    </row>
    <row r="243" spans="1:3" ht="12.75">
      <c r="A243" s="172">
        <f>SUM(A241:A242)</f>
        <v>32.79</v>
      </c>
      <c r="B243" s="41">
        <f>SUM(B241:B242)</f>
        <v>43.81</v>
      </c>
      <c r="C243" s="197">
        <f>SUM(C241:C242)</f>
        <v>420</v>
      </c>
    </row>
    <row r="244" ht="12.75">
      <c r="A244" s="124">
        <v>385</v>
      </c>
    </row>
    <row r="245" ht="12.75">
      <c r="A245" s="90"/>
    </row>
    <row r="246" ht="12.75">
      <c r="A246" s="52">
        <v>76.77</v>
      </c>
    </row>
    <row r="247" ht="12.75">
      <c r="A247" s="52"/>
    </row>
    <row r="248" ht="12.75">
      <c r="A248" s="121">
        <f>SUM(A246:A247)</f>
        <v>76.77</v>
      </c>
    </row>
    <row r="249" ht="12.75">
      <c r="A249" s="125"/>
    </row>
    <row r="250" ht="12.75">
      <c r="A250" s="44">
        <v>2.01</v>
      </c>
    </row>
    <row r="251" ht="12.75">
      <c r="A251" s="44">
        <v>60.68</v>
      </c>
    </row>
    <row r="252" ht="12.75">
      <c r="A252" s="121">
        <f>SUM(A250:A251)</f>
        <v>62.69</v>
      </c>
    </row>
    <row r="253" ht="12.75">
      <c r="A253" s="60"/>
    </row>
    <row r="254" ht="12.75">
      <c r="A254" s="129">
        <f>SUM(A252,A248,A244,A243,A239,A208,A188,A182,A169,A168,A155,A154,A145,A140,A136,A130,A126,A121,A111,A110,A52,A36,A35,A20,A19,A18,A13,A4)</f>
        <v>17559.74</v>
      </c>
    </row>
  </sheetData>
  <sheetProtection/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Bory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Březka Josef</dc:creator>
  <cp:keywords/>
  <dc:description/>
  <cp:lastModifiedBy>Bory</cp:lastModifiedBy>
  <cp:lastPrinted>2010-01-26T13:40:59Z</cp:lastPrinted>
  <dcterms:created xsi:type="dcterms:W3CDTF">2002-08-22T11:24:17Z</dcterms:created>
  <dcterms:modified xsi:type="dcterms:W3CDTF">2010-10-25T11:22:30Z</dcterms:modified>
  <cp:category/>
  <cp:version/>
  <cp:contentType/>
  <cp:contentStatus/>
</cp:coreProperties>
</file>